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730" windowHeight="9945" firstSheet="2" activeTab="2"/>
  </bookViews>
  <sheets>
    <sheet name="DATA" sheetId="1" state="hidden" r:id="rId1"/>
    <sheet name="BDD" sheetId="2" state="hidden" r:id="rId2"/>
    <sheet name="Calcul Journée Dividendes" sheetId="3" r:id="rId3"/>
    <sheet name="version 1.0" sheetId="4" r:id="rId4"/>
    <sheet name="liste joueurs" sheetId="5" state="hidden" r:id="rId5"/>
  </sheets>
  <externalReferences>
    <externalReference r:id="rId8"/>
  </externalReferences>
  <definedNames>
    <definedName name="attaquants">'BDD'!$A:$A</definedName>
    <definedName name="cap">'DATA'!$E:$E</definedName>
    <definedName name="Choisir_Equipe">'[1]team'!$A$1:$A$21</definedName>
    <definedName name="club">'DATA'!$D$1</definedName>
    <definedName name="csc">'DATA'!$N:$N</definedName>
    <definedName name="def">'DATA'!$H:$H</definedName>
    <definedName name="defenseurs">'BDD'!$F:$F</definedName>
    <definedName name="gardiens">'BDD'!$K:$K</definedName>
    <definedName name="ht">'DATA'!$M:$M</definedName>
    <definedName name="milieu">'BDD'!$P:$P</definedName>
    <definedName name="Nom">'[1]team'!$D:$D</definedName>
    <definedName name="nomattaquants">'BDD'!$A:$D</definedName>
    <definedName name="noms">'DATA'!$A:$A</definedName>
    <definedName name="poste">'DATA'!$C:$C</definedName>
    <definedName name="prenom">'DATA'!$B:$B</definedName>
    <definedName name="resultat">'DATA'!$F:$F</definedName>
    <definedName name="resultats">'DATA'!$G$1:$G$7</definedName>
    <definedName name="to">'DATA'!$H:$H</definedName>
    <definedName name="VD_VE_ND_NE_DD_DE">'DATA'!$G$1:$G$7</definedName>
  </definedNames>
  <calcPr fullCalcOnLoad="1"/>
</workbook>
</file>

<file path=xl/comments3.xml><?xml version="1.0" encoding="utf-8"?>
<comments xmlns="http://schemas.openxmlformats.org/spreadsheetml/2006/main">
  <authors>
    <author>Fabrice Rouanet</author>
  </authors>
  <commentList>
    <comment ref="H2" authorId="0">
      <text>
        <r>
          <rPr>
            <b/>
            <sz val="9"/>
            <rFont val="Tahoma"/>
            <family val="2"/>
          </rPr>
          <t>oui  /  non</t>
        </r>
      </text>
    </comment>
    <comment ref="G2" authorId="0">
      <text>
        <r>
          <rPr>
            <b/>
            <sz val="9"/>
            <rFont val="Tahoma"/>
            <family val="2"/>
          </rPr>
          <t>Victoire à l'extérieur : VE
Victoire à domicile : VD
Nul à Domicile : ND
Nul à l'Extérieur : NE
Défaite à l'Extérieur : DE
Défaite à Domicile : DD</t>
        </r>
      </text>
    </comment>
    <comment ref="F2" authorId="0">
      <text>
        <r>
          <rPr>
            <b/>
            <sz val="9"/>
            <rFont val="Tahoma"/>
            <family val="2"/>
          </rPr>
          <t>en minute (max 90)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en minute (max 90)</t>
        </r>
        <r>
          <rPr>
            <sz val="9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9"/>
            <rFont val="Tahoma"/>
            <family val="2"/>
          </rPr>
          <t>Victoire à l'extérieur : VE
Victoire à domicile : VD
Nul à Domicile : ND
Nul à l'Extérieur : NE
Défaite à l'Extérieur : DE
Défaite à Domicile : DD</t>
        </r>
      </text>
    </comment>
    <comment ref="H21" authorId="0">
      <text>
        <r>
          <rPr>
            <b/>
            <sz val="9"/>
            <rFont val="Tahoma"/>
            <family val="2"/>
          </rPr>
          <t>oui  /  non</t>
        </r>
      </text>
    </comment>
  </commentList>
</comments>
</file>

<file path=xl/sharedStrings.xml><?xml version="1.0" encoding="utf-8"?>
<sst xmlns="http://schemas.openxmlformats.org/spreadsheetml/2006/main" count="4690" uniqueCount="1072">
  <si>
    <t>Milieu</t>
  </si>
  <si>
    <t>Attaquant</t>
  </si>
  <si>
    <t>Défenseur</t>
  </si>
  <si>
    <t>Gardien</t>
  </si>
  <si>
    <t>Yoann</t>
  </si>
  <si>
    <t>André-Pierre</t>
  </si>
  <si>
    <t>Mamadou</t>
  </si>
  <si>
    <t>Benoit</t>
  </si>
  <si>
    <t>Steve</t>
  </si>
  <si>
    <t>Souleymane</t>
  </si>
  <si>
    <t>Rod</t>
  </si>
  <si>
    <t>Cédric</t>
  </si>
  <si>
    <t>Kevin</t>
  </si>
  <si>
    <t>Bafetimbi</t>
  </si>
  <si>
    <t>Hugo</t>
  </si>
  <si>
    <t>Ludovic</t>
  </si>
  <si>
    <t>Mathieu</t>
  </si>
  <si>
    <t>Nicolas</t>
  </si>
  <si>
    <t>Stéphane</t>
  </si>
  <si>
    <t>Laurent</t>
  </si>
  <si>
    <t>Carlos</t>
  </si>
  <si>
    <t>Sylvain</t>
  </si>
  <si>
    <t>Fabrice</t>
  </si>
  <si>
    <t>Moussa</t>
  </si>
  <si>
    <t>Mevlut</t>
  </si>
  <si>
    <t>Vitorino</t>
  </si>
  <si>
    <t>Daniel</t>
  </si>
  <si>
    <t>Jérémy</t>
  </si>
  <si>
    <t>Marc</t>
  </si>
  <si>
    <t>David</t>
  </si>
  <si>
    <t>Edouard</t>
  </si>
  <si>
    <t>Rio</t>
  </si>
  <si>
    <t>Fabien</t>
  </si>
  <si>
    <t>Mohamed</t>
  </si>
  <si>
    <t>Mickaël</t>
  </si>
  <si>
    <t>Loïc</t>
  </si>
  <si>
    <t>Jaroslav</t>
  </si>
  <si>
    <t>Etienne</t>
  </si>
  <si>
    <t>Benoît</t>
  </si>
  <si>
    <t>Bakary</t>
  </si>
  <si>
    <t>Adama</t>
  </si>
  <si>
    <t>Grégory</t>
  </si>
  <si>
    <t>Olivier</t>
  </si>
  <si>
    <t>Robert</t>
  </si>
  <si>
    <t>Milan</t>
  </si>
  <si>
    <t>Anthony</t>
  </si>
  <si>
    <t>Gaël</t>
  </si>
  <si>
    <t>Romain</t>
  </si>
  <si>
    <t>Florent</t>
  </si>
  <si>
    <t>Jean-Pascal</t>
  </si>
  <si>
    <t>Matthieu</t>
  </si>
  <si>
    <t>Jérôme</t>
  </si>
  <si>
    <t>Sébastien</t>
  </si>
  <si>
    <t>Victor-Hugo</t>
  </si>
  <si>
    <t>Morgan</t>
  </si>
  <si>
    <t>Zoumana</t>
  </si>
  <si>
    <t>Arnold</t>
  </si>
  <si>
    <t>Sigamary</t>
  </si>
  <si>
    <t>Julien</t>
  </si>
  <si>
    <t>Yohann</t>
  </si>
  <si>
    <t>Jimmy</t>
  </si>
  <si>
    <t>Rudy</t>
  </si>
  <si>
    <t>Abdou</t>
  </si>
  <si>
    <t>Teddy</t>
  </si>
  <si>
    <t>Eden</t>
  </si>
  <si>
    <t>Gary</t>
  </si>
  <si>
    <t>Alejandro</t>
  </si>
  <si>
    <t>Jérémie</t>
  </si>
  <si>
    <t>Dimitri</t>
  </si>
  <si>
    <t>Fahid</t>
  </si>
  <si>
    <t>Christophe</t>
  </si>
  <si>
    <t>Geoffrey</t>
  </si>
  <si>
    <t>Antoine</t>
  </si>
  <si>
    <t>Joris</t>
  </si>
  <si>
    <t>Jordan</t>
  </si>
  <si>
    <t>Paul</t>
  </si>
  <si>
    <t>Roy</t>
  </si>
  <si>
    <t>Jonathan</t>
  </si>
  <si>
    <t>Renaud</t>
  </si>
  <si>
    <t>Alexander</t>
  </si>
  <si>
    <t>Gaëtan</t>
  </si>
  <si>
    <t>Marvin</t>
  </si>
  <si>
    <t>Benjamin</t>
  </si>
  <si>
    <t>Kamel</t>
  </si>
  <si>
    <t>Karim</t>
  </si>
  <si>
    <t>Franck</t>
  </si>
  <si>
    <t>Eric</t>
  </si>
  <si>
    <t>Pantxi</t>
  </si>
  <si>
    <t>Alexandre</t>
  </si>
  <si>
    <t>Siaka</t>
  </si>
  <si>
    <t>Johan</t>
  </si>
  <si>
    <t>Kévin</t>
  </si>
  <si>
    <t>Onyekachi</t>
  </si>
  <si>
    <t>Gennaro</t>
  </si>
  <si>
    <t>Rémi</t>
  </si>
  <si>
    <t>Blaise</t>
  </si>
  <si>
    <t>Alain</t>
  </si>
  <si>
    <t>Jonas</t>
  </si>
  <si>
    <t>Marco</t>
  </si>
  <si>
    <t>Cheikh</t>
  </si>
  <si>
    <t>Ryad</t>
  </si>
  <si>
    <t>Xavier</t>
  </si>
  <si>
    <t>Vincent</t>
  </si>
  <si>
    <t>Ferreira</t>
  </si>
  <si>
    <t>Djamel</t>
  </si>
  <si>
    <t>Clément</t>
  </si>
  <si>
    <t>Foued</t>
  </si>
  <si>
    <t>José</t>
  </si>
  <si>
    <t>DE</t>
  </si>
  <si>
    <t>Yann</t>
  </si>
  <si>
    <t>Moustapha</t>
  </si>
  <si>
    <t>Abdelhamid</t>
  </si>
  <si>
    <t>Maxime</t>
  </si>
  <si>
    <t>Emmanuel</t>
  </si>
  <si>
    <t>Bruno</t>
  </si>
  <si>
    <t>Jamel</t>
  </si>
  <si>
    <t>Cris</t>
  </si>
  <si>
    <t>Johann</t>
  </si>
  <si>
    <t>Florian</t>
  </si>
  <si>
    <t>Jean-Louis</t>
  </si>
  <si>
    <t>Samuel</t>
  </si>
  <si>
    <t>Serge</t>
  </si>
  <si>
    <t>Rémy</t>
  </si>
  <si>
    <t>Lionel</t>
  </si>
  <si>
    <t>Thimothée</t>
  </si>
  <si>
    <t>Pierrick</t>
  </si>
  <si>
    <t>Henri</t>
  </si>
  <si>
    <t>Loris</t>
  </si>
  <si>
    <t>John</t>
  </si>
  <si>
    <t>Yaya</t>
  </si>
  <si>
    <t>Thomas</t>
  </si>
  <si>
    <t>Lamine</t>
  </si>
  <si>
    <t>Yassine</t>
  </si>
  <si>
    <t>Barel Mourial</t>
  </si>
  <si>
    <t>Tulio Vinicius</t>
  </si>
  <si>
    <t>NON</t>
  </si>
  <si>
    <t>OUI</t>
  </si>
  <si>
    <t>NE</t>
  </si>
  <si>
    <t>Nom</t>
  </si>
  <si>
    <t>ND</t>
  </si>
  <si>
    <t>Total Dividendes</t>
  </si>
  <si>
    <t>CSC</t>
  </si>
  <si>
    <t>Nb passe décisive</t>
  </si>
  <si>
    <t>Nb de but</t>
  </si>
  <si>
    <t>nb carton rouge</t>
  </si>
  <si>
    <t>nb carton jaune</t>
  </si>
  <si>
    <t>défense invaincue</t>
  </si>
  <si>
    <t>VD-VE-ND-NE-DD-DE</t>
  </si>
  <si>
    <t>Nb mn jouée</t>
  </si>
  <si>
    <t>Poste</t>
  </si>
  <si>
    <t>Compte bloqué</t>
  </si>
  <si>
    <t>Trésorerie</t>
  </si>
  <si>
    <t>total avec capitaine</t>
  </si>
  <si>
    <t>sous total dividende</t>
  </si>
  <si>
    <t>calc. Csc</t>
  </si>
  <si>
    <t>calc.triplé</t>
  </si>
  <si>
    <t>calcul passe</t>
  </si>
  <si>
    <t>calcul but</t>
  </si>
  <si>
    <t>Calc.défense</t>
  </si>
  <si>
    <t>Calc. Carton R</t>
  </si>
  <si>
    <t>Calc. Carton J</t>
  </si>
  <si>
    <t>calcul victoire-nul-défaite</t>
  </si>
  <si>
    <t>calcul titu</t>
  </si>
  <si>
    <t>calc. NJ</t>
  </si>
  <si>
    <t>Prénom</t>
  </si>
  <si>
    <t>Club</t>
  </si>
  <si>
    <t>JOUEURS TITULAIRES</t>
  </si>
  <si>
    <t>JOUEURS REMPLACANTS</t>
  </si>
  <si>
    <t>DD</t>
  </si>
  <si>
    <t>VE</t>
  </si>
  <si>
    <t>VD</t>
  </si>
  <si>
    <t>saisir résultat</t>
  </si>
  <si>
    <t>Capitaine ?</t>
  </si>
  <si>
    <t>Capitaine</t>
  </si>
  <si>
    <t>défense invaincue ?</t>
  </si>
  <si>
    <t>Hat Trick ?</t>
  </si>
  <si>
    <t>CSC ?</t>
  </si>
  <si>
    <t>Total ptf remplaçants</t>
  </si>
  <si>
    <t>Quercia</t>
  </si>
  <si>
    <t>Lynel</t>
  </si>
  <si>
    <t>Contout</t>
  </si>
  <si>
    <t>Bordeaux</t>
  </si>
  <si>
    <t>Jussiê</t>
  </si>
  <si>
    <t>Diabaté</t>
  </si>
  <si>
    <t>Cheik Tidiane</t>
  </si>
  <si>
    <t>Bellion</t>
  </si>
  <si>
    <t>Roux</t>
  </si>
  <si>
    <t>Nolan</t>
  </si>
  <si>
    <t>Monnet-Paquet</t>
  </si>
  <si>
    <t>Lille</t>
  </si>
  <si>
    <t>De Melo</t>
  </si>
  <si>
    <t>Lorient</t>
  </si>
  <si>
    <t>Pied</t>
  </si>
  <si>
    <t>Lyon</t>
  </si>
  <si>
    <t>Briand</t>
  </si>
  <si>
    <t>Lacazette</t>
  </si>
  <si>
    <t>Gomis</t>
  </si>
  <si>
    <t>Samassa</t>
  </si>
  <si>
    <t>Marseille</t>
  </si>
  <si>
    <t>André</t>
  </si>
  <si>
    <t>Montpellier</t>
  </si>
  <si>
    <t>Koita</t>
  </si>
  <si>
    <t>Bengali Fodé</t>
  </si>
  <si>
    <t>Aït Fana</t>
  </si>
  <si>
    <t>Bakar</t>
  </si>
  <si>
    <t>Nice</t>
  </si>
  <si>
    <t>Mounier</t>
  </si>
  <si>
    <t>Paris</t>
  </si>
  <si>
    <t>Erding</t>
  </si>
  <si>
    <t>Montano</t>
  </si>
  <si>
    <t>Rennes</t>
  </si>
  <si>
    <t>Abdoul Razzagui</t>
  </si>
  <si>
    <t>Payet</t>
  </si>
  <si>
    <t>Saint-Etienne</t>
  </si>
  <si>
    <t>Rivière</t>
  </si>
  <si>
    <t>Sochaux</t>
  </si>
  <si>
    <t>Dias</t>
  </si>
  <si>
    <t>Rafael</t>
  </si>
  <si>
    <t>Bakambu</t>
  </si>
  <si>
    <t>Butin</t>
  </si>
  <si>
    <t>Pentecôte</t>
  </si>
  <si>
    <t>Toulouse</t>
  </si>
  <si>
    <t>Gignac</t>
  </si>
  <si>
    <t>Aboubakar</t>
  </si>
  <si>
    <t>Valenciennes</t>
  </si>
  <si>
    <t>Pujol</t>
  </si>
  <si>
    <t>ATTAQUANT</t>
  </si>
  <si>
    <t>GARDIEN</t>
  </si>
  <si>
    <t>DEFENSEUR</t>
  </si>
  <si>
    <t>MILIEU</t>
  </si>
  <si>
    <t>Mignot</t>
  </si>
  <si>
    <t>Henrique</t>
  </si>
  <si>
    <t>Chalmé</t>
  </si>
  <si>
    <t>Planus</t>
  </si>
  <si>
    <t>Gregory</t>
  </si>
  <si>
    <t>Leca</t>
  </si>
  <si>
    <t>Bedimo</t>
  </si>
  <si>
    <t>Digne</t>
  </si>
  <si>
    <t>Lucas</t>
  </si>
  <si>
    <t>Souaré</t>
  </si>
  <si>
    <t>Pape N'Diaye</t>
  </si>
  <si>
    <t>Béria</t>
  </si>
  <si>
    <t>Ecuele-Manga</t>
  </si>
  <si>
    <t>Morel</t>
  </si>
  <si>
    <t>Baca</t>
  </si>
  <si>
    <t>Bourillon</t>
  </si>
  <si>
    <t>Kolodziejczak</t>
  </si>
  <si>
    <t>Gassama</t>
  </si>
  <si>
    <t>Cissokho</t>
  </si>
  <si>
    <t>Hilton</t>
  </si>
  <si>
    <t>El Kaoutari</t>
  </si>
  <si>
    <t>Bocaly</t>
  </si>
  <si>
    <t>Stambouli</t>
  </si>
  <si>
    <t>Mézague</t>
  </si>
  <si>
    <t>Pejcinovic</t>
  </si>
  <si>
    <t>Nemanja</t>
  </si>
  <si>
    <t>Jallet</t>
  </si>
  <si>
    <t>Sakho</t>
  </si>
  <si>
    <t>Théophile-Catherine</t>
  </si>
  <si>
    <t>Apam</t>
  </si>
  <si>
    <t>Fanni</t>
  </si>
  <si>
    <t>Jebbour</t>
  </si>
  <si>
    <t>Danzé</t>
  </si>
  <si>
    <t>Kana-Biyik</t>
  </si>
  <si>
    <t>Jean-Armel</t>
  </si>
  <si>
    <t>Boye</t>
  </si>
  <si>
    <t>Perrin</t>
  </si>
  <si>
    <t>Bayal Sall</t>
  </si>
  <si>
    <t>Sauget</t>
  </si>
  <si>
    <t>Peybernes</t>
  </si>
  <si>
    <t>Bréchet</t>
  </si>
  <si>
    <t>Congré</t>
  </si>
  <si>
    <t>Fofana</t>
  </si>
  <si>
    <t>M'Bengué</t>
  </si>
  <si>
    <t>Bisevac</t>
  </si>
  <si>
    <t>Tiéné</t>
  </si>
  <si>
    <t>Ducourtioux</t>
  </si>
  <si>
    <t>Angoua</t>
  </si>
  <si>
    <t>Benjamin Brou</t>
  </si>
  <si>
    <t>Bong</t>
  </si>
  <si>
    <t>Christopher</t>
  </si>
  <si>
    <t>Mater</t>
  </si>
  <si>
    <t>Abdoulaye</t>
  </si>
  <si>
    <t>Olimpa</t>
  </si>
  <si>
    <t>Elana</t>
  </si>
  <si>
    <t>Steeve</t>
  </si>
  <si>
    <t>Simon</t>
  </si>
  <si>
    <t>Alexis</t>
  </si>
  <si>
    <t>Landreau</t>
  </si>
  <si>
    <t>Mouko</t>
  </si>
  <si>
    <t>Audard</t>
  </si>
  <si>
    <t>Vercoutre</t>
  </si>
  <si>
    <t>Mandanda</t>
  </si>
  <si>
    <t>Ruffier</t>
  </si>
  <si>
    <t>Jourdren</t>
  </si>
  <si>
    <t>Ligali</t>
  </si>
  <si>
    <t>Pionnier</t>
  </si>
  <si>
    <t>Bracigliano</t>
  </si>
  <si>
    <t>Ospina</t>
  </si>
  <si>
    <t>David Ramirez</t>
  </si>
  <si>
    <t>Douchez</t>
  </si>
  <si>
    <t>Diallo</t>
  </si>
  <si>
    <t>Cros</t>
  </si>
  <si>
    <t>Vidal</t>
  </si>
  <si>
    <t>Pelé</t>
  </si>
  <si>
    <t>Penneteau</t>
  </si>
  <si>
    <t>Rachid</t>
  </si>
  <si>
    <t>Cabella</t>
  </si>
  <si>
    <t>Pedretti</t>
  </si>
  <si>
    <t>Sertic</t>
  </si>
  <si>
    <t>Gourcuff</t>
  </si>
  <si>
    <t>Plasil</t>
  </si>
  <si>
    <t>Mario</t>
  </si>
  <si>
    <t>Hamouma</t>
  </si>
  <si>
    <t>Roudet</t>
  </si>
  <si>
    <t>Obraniak</t>
  </si>
  <si>
    <t>Gueye</t>
  </si>
  <si>
    <t>Idrissa Gana</t>
  </si>
  <si>
    <t>Mavuba</t>
  </si>
  <si>
    <t>Balmont</t>
  </si>
  <si>
    <t>Mulumba</t>
  </si>
  <si>
    <t>Mvuemba</t>
  </si>
  <si>
    <t>Jouffre</t>
  </si>
  <si>
    <t>Romao</t>
  </si>
  <si>
    <t>Jacques Alaixys</t>
  </si>
  <si>
    <t>Amalfitano</t>
  </si>
  <si>
    <t>Gonalons</t>
  </si>
  <si>
    <t>Grenier</t>
  </si>
  <si>
    <t>Abriel</t>
  </si>
  <si>
    <t>Cheyrou</t>
  </si>
  <si>
    <t>Valbuena</t>
  </si>
  <si>
    <t>Coutadeur</t>
  </si>
  <si>
    <t>N'Koulou</t>
  </si>
  <si>
    <t>Adrien</t>
  </si>
  <si>
    <t>Saihi</t>
  </si>
  <si>
    <t>Brison</t>
  </si>
  <si>
    <t>Féret</t>
  </si>
  <si>
    <t>N'Guemo</t>
  </si>
  <si>
    <t>Landry</t>
  </si>
  <si>
    <t>Bodmer</t>
  </si>
  <si>
    <t>Chantôme</t>
  </si>
  <si>
    <t>Lemoine</t>
  </si>
  <si>
    <t>Matuidi</t>
  </si>
  <si>
    <t>Guilavogui</t>
  </si>
  <si>
    <t>Josuha</t>
  </si>
  <si>
    <t>Boudebouz</t>
  </si>
  <si>
    <t>Maurice-Belay</t>
  </si>
  <si>
    <t>Anin</t>
  </si>
  <si>
    <t>Nogueira</t>
  </si>
  <si>
    <t>Poujol</t>
  </si>
  <si>
    <t>Carlos Alberto</t>
  </si>
  <si>
    <t>Tabanou</t>
  </si>
  <si>
    <t>Sissoko</t>
  </si>
  <si>
    <t>Devaux</t>
  </si>
  <si>
    <t>Sirieix</t>
  </si>
  <si>
    <t>Capoue</t>
  </si>
  <si>
    <t>Regattin</t>
  </si>
  <si>
    <t>Didot</t>
  </si>
  <si>
    <t>Ben Yedder</t>
  </si>
  <si>
    <t>Wissam</t>
  </si>
  <si>
    <t>Cohade</t>
  </si>
  <si>
    <t>Danic</t>
  </si>
  <si>
    <t>Saez</t>
  </si>
  <si>
    <t>Kadir</t>
  </si>
  <si>
    <t>Ben Khalfallah</t>
  </si>
  <si>
    <t>Calcul de Dividendes by frouan24®</t>
  </si>
  <si>
    <r>
      <t xml:space="preserve">Pour signaler un éventuel problème, toutes suggestions ou juste un merci, envoyer un message à </t>
    </r>
    <r>
      <rPr>
        <b/>
        <sz val="9"/>
        <color indexed="62"/>
        <rFont val="Calibri"/>
        <family val="2"/>
      </rPr>
      <t>frouan24@gmail.com</t>
    </r>
  </si>
  <si>
    <t>Baysse</t>
  </si>
  <si>
    <t>Rozehnal</t>
  </si>
  <si>
    <t>Digard</t>
  </si>
  <si>
    <t>Didier</t>
  </si>
  <si>
    <t>Marveaux</t>
  </si>
  <si>
    <t>Jug</t>
  </si>
  <si>
    <t>Azbe</t>
  </si>
  <si>
    <t>Martial</t>
  </si>
  <si>
    <t>Lecomte</t>
  </si>
  <si>
    <t>Cheick</t>
  </si>
  <si>
    <t>Bonnart</t>
  </si>
  <si>
    <t>Clerc</t>
  </si>
  <si>
    <t>Saadi</t>
  </si>
  <si>
    <t>Idriss</t>
  </si>
  <si>
    <t>Ghoulam</t>
  </si>
  <si>
    <t>Faouzi</t>
  </si>
  <si>
    <t>Isimat Mirin</t>
  </si>
  <si>
    <t>Dossevi</t>
  </si>
  <si>
    <t>Massampu</t>
  </si>
  <si>
    <t>Bonus Hat-Trick</t>
  </si>
  <si>
    <t>TOTAL DIVIDENDES</t>
  </si>
  <si>
    <t>Evian TG</t>
  </si>
  <si>
    <t>Aliadière</t>
  </si>
  <si>
    <t>Bahebeck</t>
  </si>
  <si>
    <t>Jean-Christophe</t>
  </si>
  <si>
    <t>Ben Basat</t>
  </si>
  <si>
    <t>Bérigaud</t>
  </si>
  <si>
    <t>Gianni</t>
  </si>
  <si>
    <t>Camara</t>
  </si>
  <si>
    <t>Mehdi</t>
  </si>
  <si>
    <t>Brice</t>
  </si>
  <si>
    <t>Saber</t>
  </si>
  <si>
    <t>Kitambala</t>
  </si>
  <si>
    <t>Francis Kama</t>
  </si>
  <si>
    <t>Ali</t>
  </si>
  <si>
    <t>Pitroipa</t>
  </si>
  <si>
    <t>Privat</t>
  </si>
  <si>
    <t>Sloan</t>
  </si>
  <si>
    <t>Rodelin</t>
  </si>
  <si>
    <t>Ronny</t>
  </si>
  <si>
    <t>Yannick</t>
  </si>
  <si>
    <t>Saivet</t>
  </si>
  <si>
    <t>Emiliano</t>
  </si>
  <si>
    <t>Touré</t>
  </si>
  <si>
    <t>Traoré</t>
  </si>
  <si>
    <t>Abdennour</t>
  </si>
  <si>
    <t>Aymen</t>
  </si>
  <si>
    <t>Aldo</t>
  </si>
  <si>
    <t>Armand</t>
  </si>
  <si>
    <t>Basa</t>
  </si>
  <si>
    <t>Marko</t>
  </si>
  <si>
    <t>Cambon</t>
  </si>
  <si>
    <t>Corchia</t>
  </si>
  <si>
    <t>Coulibaly</t>
  </si>
  <si>
    <t>Deplagne</t>
  </si>
  <si>
    <t>Dja Djédjé</t>
  </si>
  <si>
    <t>Ehret</t>
  </si>
  <si>
    <t>Lala</t>
  </si>
  <si>
    <t>Kenny</t>
  </si>
  <si>
    <t>Ninkov</t>
  </si>
  <si>
    <t>Pavle</t>
  </si>
  <si>
    <t>Pedrinho</t>
  </si>
  <si>
    <t>Miguel Da Silva Rocha</t>
  </si>
  <si>
    <t>Sidibé</t>
  </si>
  <si>
    <t>Soumaoro</t>
  </si>
  <si>
    <t>Mody</t>
  </si>
  <si>
    <t>Wass</t>
  </si>
  <si>
    <t>Zebina</t>
  </si>
  <si>
    <t>Zouma</t>
  </si>
  <si>
    <t>Kurt</t>
  </si>
  <si>
    <t>Ahamada</t>
  </si>
  <si>
    <t>Papa Demba</t>
  </si>
  <si>
    <t>Carrasso</t>
  </si>
  <si>
    <t>Chaigneau</t>
  </si>
  <si>
    <t>Costil</t>
  </si>
  <si>
    <t>Durand</t>
  </si>
  <si>
    <t>Laquait</t>
  </si>
  <si>
    <t>Bertrand</t>
  </si>
  <si>
    <t>Lopes</t>
  </si>
  <si>
    <t>N'Dy Assembé</t>
  </si>
  <si>
    <t>Guy Rolland</t>
  </si>
  <si>
    <t>Jean-Daniel</t>
  </si>
  <si>
    <t>Baptiste</t>
  </si>
  <si>
    <t>Sirigu</t>
  </si>
  <si>
    <t>Salvatore</t>
  </si>
  <si>
    <t>Quentin</t>
  </si>
  <si>
    <t>Barbosa</t>
  </si>
  <si>
    <t>Barthelmé</t>
  </si>
  <si>
    <t>Bauthéac</t>
  </si>
  <si>
    <t>Javier</t>
  </si>
  <si>
    <t>Pastore</t>
  </si>
  <si>
    <t>Kebano</t>
  </si>
  <si>
    <t>Neeskens</t>
  </si>
  <si>
    <t>Krychowiak</t>
  </si>
  <si>
    <t>Grzegorz</t>
  </si>
  <si>
    <t>Ménez</t>
  </si>
  <si>
    <t>Pajot</t>
  </si>
  <si>
    <t>Palun</t>
  </si>
  <si>
    <t>Lloyd</t>
  </si>
  <si>
    <t>Rabiu</t>
  </si>
  <si>
    <t>Mohammed Alhassan</t>
  </si>
  <si>
    <t>Sorlin</t>
  </si>
  <si>
    <t>Tié Bi</t>
  </si>
  <si>
    <t>Tinhan</t>
  </si>
  <si>
    <t>Performances Equipe</t>
  </si>
  <si>
    <t>Performances Joueurs</t>
  </si>
  <si>
    <t>Enjoy !</t>
  </si>
  <si>
    <t>Ajaccio</t>
  </si>
  <si>
    <t>Ilan</t>
  </si>
  <si>
    <t>Araujo</t>
  </si>
  <si>
    <t>Begeorgi</t>
  </si>
  <si>
    <t>Mendy</t>
  </si>
  <si>
    <t>Mostefa</t>
  </si>
  <si>
    <t>N'Diaye</t>
  </si>
  <si>
    <t>Thierry</t>
  </si>
  <si>
    <t>Ochoa</t>
  </si>
  <si>
    <t>Guillermo</t>
  </si>
  <si>
    <t>Cavalli</t>
  </si>
  <si>
    <t>Lasne</t>
  </si>
  <si>
    <t>Pierazzi</t>
  </si>
  <si>
    <t>Jean-Baptiste</t>
  </si>
  <si>
    <t>Ayew A.</t>
  </si>
  <si>
    <t>Ayew J.</t>
  </si>
  <si>
    <t>Martin M.</t>
  </si>
  <si>
    <t>Biyogo Poko</t>
  </si>
  <si>
    <t>Ba</t>
  </si>
  <si>
    <t>Mongongu</t>
  </si>
  <si>
    <t>Sunu</t>
  </si>
  <si>
    <t>Gilles</t>
  </si>
  <si>
    <t>Dabo</t>
  </si>
  <si>
    <t>Mouhamadou</t>
  </si>
  <si>
    <t>Gueïda</t>
  </si>
  <si>
    <t>Sidy</t>
  </si>
  <si>
    <t>Guié Guié</t>
  </si>
  <si>
    <t>Abraham</t>
  </si>
  <si>
    <t>Diego</t>
  </si>
  <si>
    <t>Gradel</t>
  </si>
  <si>
    <t>Max-Alain</t>
  </si>
  <si>
    <t>Nicolita</t>
  </si>
  <si>
    <t>Banel</t>
  </si>
  <si>
    <t>Akpa Akpro</t>
  </si>
  <si>
    <t>Diacko</t>
  </si>
  <si>
    <t>Thiago</t>
  </si>
  <si>
    <t>Ribeiro Dos Santos</t>
  </si>
  <si>
    <t>Rodrigo Dias da Costa</t>
  </si>
  <si>
    <t>Ferreira Filho</t>
  </si>
  <si>
    <t>Scherrer Cabelino Andrade</t>
  </si>
  <si>
    <t>Pape Abdou</t>
  </si>
  <si>
    <t>Dusan</t>
  </si>
  <si>
    <t>Wesley</t>
  </si>
  <si>
    <t>Danijel</t>
  </si>
  <si>
    <t>Ismaël</t>
  </si>
  <si>
    <t>Petrus</t>
  </si>
  <si>
    <t>Aleksic</t>
  </si>
  <si>
    <t>Floyd</t>
  </si>
  <si>
    <t>Reims</t>
  </si>
  <si>
    <t>Bahoken</t>
  </si>
  <si>
    <t>Benzia</t>
  </si>
  <si>
    <t>Bosetti</t>
  </si>
  <si>
    <t>Alexy</t>
  </si>
  <si>
    <t>Charbonnier</t>
  </si>
  <si>
    <t>Courtet</t>
  </si>
  <si>
    <t>Cvitanich</t>
  </si>
  <si>
    <t>Dario</t>
  </si>
  <si>
    <t>Eduardo</t>
  </si>
  <si>
    <t>Bastia</t>
  </si>
  <si>
    <t>Fortes</t>
  </si>
  <si>
    <t>Odaïr</t>
  </si>
  <si>
    <t>Ghilas</t>
  </si>
  <si>
    <t>Herrera</t>
  </si>
  <si>
    <t>Emanuel</t>
  </si>
  <si>
    <t>Ibrahimovic</t>
  </si>
  <si>
    <t>Zlatan</t>
  </si>
  <si>
    <t>Joachim</t>
  </si>
  <si>
    <t>Kalou</t>
  </si>
  <si>
    <t>Salomon</t>
  </si>
  <si>
    <t>Khlifa</t>
  </si>
  <si>
    <t>Lavezzi</t>
  </si>
  <si>
    <t>Ezequiel</t>
  </si>
  <si>
    <t>Maoulida</t>
  </si>
  <si>
    <t>Toifilou</t>
  </si>
  <si>
    <t>Dos Santos</t>
  </si>
  <si>
    <t>Maurice</t>
  </si>
  <si>
    <t>Jean-Eudes</t>
  </si>
  <si>
    <t>Mayi</t>
  </si>
  <si>
    <t>Novillo</t>
  </si>
  <si>
    <t>Harry</t>
  </si>
  <si>
    <t>Raspentino</t>
  </si>
  <si>
    <t>Sacko</t>
  </si>
  <si>
    <t>Hadi</t>
  </si>
  <si>
    <t>Sané</t>
  </si>
  <si>
    <t>Sylla</t>
  </si>
  <si>
    <t>Thomasson</t>
  </si>
  <si>
    <t>Yattara</t>
  </si>
  <si>
    <t>Alex</t>
  </si>
  <si>
    <t>Aurier</t>
  </si>
  <si>
    <t>Banana</t>
  </si>
  <si>
    <t>Cioni</t>
  </si>
  <si>
    <t>Enza Yamissi</t>
  </si>
  <si>
    <t>Eloge Ethisse</t>
  </si>
  <si>
    <t>Falette</t>
  </si>
  <si>
    <t>Faussurier</t>
  </si>
  <si>
    <t>Foulquier</t>
  </si>
  <si>
    <t>Genevois</t>
  </si>
  <si>
    <t>Glombard</t>
  </si>
  <si>
    <t>Harek</t>
  </si>
  <si>
    <t>Féthi</t>
  </si>
  <si>
    <t>Jeanvier</t>
  </si>
  <si>
    <t>Julian</t>
  </si>
  <si>
    <t>Kanté</t>
  </si>
  <si>
    <t>Lautoa</t>
  </si>
  <si>
    <t>Mandi</t>
  </si>
  <si>
    <t>Aïssa</t>
  </si>
  <si>
    <t>Mariano</t>
  </si>
  <si>
    <t>Mary</t>
  </si>
  <si>
    <t>Maka</t>
  </si>
  <si>
    <t>Maxwell</t>
  </si>
  <si>
    <t>MBow</t>
  </si>
  <si>
    <t>Mensah</t>
  </si>
  <si>
    <t>Néry</t>
  </si>
  <si>
    <t>Sans</t>
  </si>
  <si>
    <t>Djibril</t>
  </si>
  <si>
    <t>Signorino</t>
  </si>
  <si>
    <t>Tacalfred</t>
  </si>
  <si>
    <t>Thiago Silva</t>
  </si>
  <si>
    <t>Traoré M.</t>
  </si>
  <si>
    <t>Umtiti</t>
  </si>
  <si>
    <t>Weber</t>
  </si>
  <si>
    <t>Zeffane</t>
  </si>
  <si>
    <t>Medhi</t>
  </si>
  <si>
    <t>Agassa</t>
  </si>
  <si>
    <t>Kossi</t>
  </si>
  <si>
    <t>Blondel</t>
  </si>
  <si>
    <t>Delle</t>
  </si>
  <si>
    <t>Gorgelin</t>
  </si>
  <si>
    <t>Malherbe</t>
  </si>
  <si>
    <t>Moulin</t>
  </si>
  <si>
    <t>Jessy</t>
  </si>
  <si>
    <t>Novaes</t>
  </si>
  <si>
    <t>Magno Macedo</t>
  </si>
  <si>
    <t>Pouplin</t>
  </si>
  <si>
    <t>Salamone</t>
  </si>
  <si>
    <t>Oumar</t>
  </si>
  <si>
    <t>Valette</t>
  </si>
  <si>
    <t>Vincensini</t>
  </si>
  <si>
    <t>Alessandrini</t>
  </si>
  <si>
    <t>Belghazouani</t>
  </si>
  <si>
    <t>Chahir</t>
  </si>
  <si>
    <t>Boumal Mayega</t>
  </si>
  <si>
    <t>Ca</t>
  </si>
  <si>
    <t>Bocundji</t>
  </si>
  <si>
    <t>Cahuzac</t>
  </si>
  <si>
    <t>Da Silva</t>
  </si>
  <si>
    <t>Bryan</t>
  </si>
  <si>
    <t>Dao Castellana</t>
  </si>
  <si>
    <t>Deville</t>
  </si>
  <si>
    <t>Brandon</t>
  </si>
  <si>
    <t>Sadio</t>
  </si>
  <si>
    <t>Diarra</t>
  </si>
  <si>
    <t>Diomandé</t>
  </si>
  <si>
    <t>Djuric</t>
  </si>
  <si>
    <t>Doubaï</t>
  </si>
  <si>
    <t>Faty</t>
  </si>
  <si>
    <t>Ricardo</t>
  </si>
  <si>
    <t>Ferri</t>
  </si>
  <si>
    <t>Ghezzal</t>
  </si>
  <si>
    <t>Ghisolfi</t>
  </si>
  <si>
    <t>Khazri</t>
  </si>
  <si>
    <t>Wahbi</t>
  </si>
  <si>
    <t>Dorian</t>
  </si>
  <si>
    <t>Djakaridja</t>
  </si>
  <si>
    <t>Lopy</t>
  </si>
  <si>
    <t>Joseph Romeric</t>
  </si>
  <si>
    <t>Martin J.</t>
  </si>
  <si>
    <t>Salim</t>
  </si>
  <si>
    <t>Motta</t>
  </si>
  <si>
    <t>N'Doumbou</t>
  </si>
  <si>
    <t>Obbadi</t>
  </si>
  <si>
    <t>Mounir</t>
  </si>
  <si>
    <t>Osei</t>
  </si>
  <si>
    <t>Palmieri</t>
  </si>
  <si>
    <t>Pereira</t>
  </si>
  <si>
    <t>Peuget</t>
  </si>
  <si>
    <t>Prcic</t>
  </si>
  <si>
    <t>Sanjin</t>
  </si>
  <si>
    <t>Rabiot</t>
  </si>
  <si>
    <t>Reale</t>
  </si>
  <si>
    <t>Enzo</t>
  </si>
  <si>
    <t>Thauvin</t>
  </si>
  <si>
    <t>Mahamane</t>
  </si>
  <si>
    <t>Verratti</t>
  </si>
  <si>
    <t>Yatabaré</t>
  </si>
  <si>
    <t>Sambou</t>
  </si>
  <si>
    <t>Barèmes dividendes</t>
  </si>
  <si>
    <t>frouan24</t>
  </si>
  <si>
    <t>Brandao</t>
  </si>
  <si>
    <t>Evaeverson</t>
  </si>
  <si>
    <t>Le Tallec</t>
  </si>
  <si>
    <t>Ryan</t>
  </si>
  <si>
    <t>Mutu</t>
  </si>
  <si>
    <t>Adrian</t>
  </si>
  <si>
    <t>Nguette</t>
  </si>
  <si>
    <t>Opa</t>
  </si>
  <si>
    <t>Abdallah</t>
  </si>
  <si>
    <t>Kassim</t>
  </si>
  <si>
    <t>François</t>
  </si>
  <si>
    <t>Mendes</t>
  </si>
  <si>
    <t>Roussillon</t>
  </si>
  <si>
    <t>Van Der Wiel</t>
  </si>
  <si>
    <t>Yago</t>
  </si>
  <si>
    <t>Abdullah</t>
  </si>
  <si>
    <t>Raffidine</t>
  </si>
  <si>
    <t>Corgnet</t>
  </si>
  <si>
    <t>Rigonato</t>
  </si>
  <si>
    <t>Eysseric</t>
  </si>
  <si>
    <t>Valentin</t>
  </si>
  <si>
    <t>Makoun</t>
  </si>
  <si>
    <t>Jean II</t>
  </si>
  <si>
    <t>Malbranque</t>
  </si>
  <si>
    <t>Steed</t>
  </si>
  <si>
    <t>Kalilou</t>
  </si>
  <si>
    <t>De Préville</t>
  </si>
  <si>
    <t>Corentin</t>
  </si>
  <si>
    <t>Maupay</t>
  </si>
  <si>
    <t>Neal</t>
  </si>
  <si>
    <t>N'Jie</t>
  </si>
  <si>
    <t>Clinton</t>
  </si>
  <si>
    <t>Nsikulu</t>
  </si>
  <si>
    <t>Clarck</t>
  </si>
  <si>
    <t>Oliech</t>
  </si>
  <si>
    <t>Dennis</t>
  </si>
  <si>
    <t>Origi</t>
  </si>
  <si>
    <t>Divock</t>
  </si>
  <si>
    <t>Rolan</t>
  </si>
  <si>
    <t>Sougou</t>
  </si>
  <si>
    <t>Modou</t>
  </si>
  <si>
    <t>Conte</t>
  </si>
  <si>
    <t>Faubert</t>
  </si>
  <si>
    <t>Koné</t>
  </si>
  <si>
    <t>Puel</t>
  </si>
  <si>
    <t>Grégoire</t>
  </si>
  <si>
    <t>Rose</t>
  </si>
  <si>
    <t>Lindsay</t>
  </si>
  <si>
    <t>Zubar</t>
  </si>
  <si>
    <t>Ronald</t>
  </si>
  <si>
    <t>Placide</t>
  </si>
  <si>
    <t>Johny</t>
  </si>
  <si>
    <t>Samba</t>
  </si>
  <si>
    <t>Beauvue</t>
  </si>
  <si>
    <t>Claudio</t>
  </si>
  <si>
    <t>Bruins</t>
  </si>
  <si>
    <t>Luigi</t>
  </si>
  <si>
    <t>Carlaõ</t>
  </si>
  <si>
    <t>Konradsen</t>
  </si>
  <si>
    <t>Anders</t>
  </si>
  <si>
    <t>Andreas</t>
  </si>
  <si>
    <t>Lemina</t>
  </si>
  <si>
    <t>Lucas Moura</t>
  </si>
  <si>
    <t>Rodrigues da Silva</t>
  </si>
  <si>
    <t>Melikson</t>
  </si>
  <si>
    <t>Maor</t>
  </si>
  <si>
    <t>Ngando</t>
  </si>
  <si>
    <t>Axel</t>
  </si>
  <si>
    <t>Pléa</t>
  </si>
  <si>
    <t>Alassane</t>
  </si>
  <si>
    <t>Sablé</t>
  </si>
  <si>
    <t>Sankharé</t>
  </si>
  <si>
    <t>Younousse</t>
  </si>
  <si>
    <t>Traoré K.</t>
  </si>
  <si>
    <t>Saison 2013/2014</t>
  </si>
  <si>
    <t>. Domicile + Nul : 40k -&gt; 20k</t>
  </si>
  <si>
    <t>. Extérieur + Nul : 80k -&gt; 60k</t>
  </si>
  <si>
    <t>. Gardien Défense invaincue : 55k -&gt; 80k</t>
  </si>
  <si>
    <t>. Carton Rouge : -220k -&gt; -200k</t>
  </si>
  <si>
    <t>Abergel</t>
  </si>
  <si>
    <t>Abidal</t>
  </si>
  <si>
    <t>Monaco</t>
  </si>
  <si>
    <t>Albaek</t>
  </si>
  <si>
    <t>Mads</t>
  </si>
  <si>
    <t>Alhadhur</t>
  </si>
  <si>
    <t>Chaker</t>
  </si>
  <si>
    <t>Nantes</t>
  </si>
  <si>
    <t>Alioui</t>
  </si>
  <si>
    <t>Guingamp</t>
  </si>
  <si>
    <t>Allée</t>
  </si>
  <si>
    <t>Zana</t>
  </si>
  <si>
    <t>Amavi</t>
  </si>
  <si>
    <t>Angoula</t>
  </si>
  <si>
    <t>Argelier</t>
  </si>
  <si>
    <t>Aristeguieta</t>
  </si>
  <si>
    <t>Fernando</t>
  </si>
  <si>
    <t>Arrache</t>
  </si>
  <si>
    <t>Assana</t>
  </si>
  <si>
    <t>Aadil</t>
  </si>
  <si>
    <t>Assoumin</t>
  </si>
  <si>
    <t>Jeffrey</t>
  </si>
  <si>
    <t>Astier</t>
  </si>
  <si>
    <t>Atar</t>
  </si>
  <si>
    <t>Eliran</t>
  </si>
  <si>
    <t>Atik</t>
  </si>
  <si>
    <t>Fatih</t>
  </si>
  <si>
    <t>Ayew</t>
  </si>
  <si>
    <t>Ayité</t>
  </si>
  <si>
    <t>Babiloni</t>
  </si>
  <si>
    <t>Bahlouli</t>
  </si>
  <si>
    <t>Fares</t>
  </si>
  <si>
    <t>Bangoura</t>
  </si>
  <si>
    <t>Baouia</t>
  </si>
  <si>
    <t>Nadjib</t>
  </si>
  <si>
    <t>Barazite</t>
  </si>
  <si>
    <t>Nacer</t>
  </si>
  <si>
    <t>Bedoya</t>
  </si>
  <si>
    <t>Benezet</t>
  </si>
  <si>
    <t>Bertoglio</t>
  </si>
  <si>
    <t>Facundo</t>
  </si>
  <si>
    <t>Bessat</t>
  </si>
  <si>
    <t>Blanc</t>
  </si>
  <si>
    <t>Brüls</t>
  </si>
  <si>
    <t>Christian</t>
  </si>
  <si>
    <t>Caillard</t>
  </si>
  <si>
    <t>Marc-Aurèle</t>
  </si>
  <si>
    <t>Castro</t>
  </si>
  <si>
    <t>Rodrigo</t>
  </si>
  <si>
    <t>Cavani</t>
  </si>
  <si>
    <t>Edinson</t>
  </si>
  <si>
    <t>Cerdan</t>
  </si>
  <si>
    <t>Chabbert</t>
  </si>
  <si>
    <t>Charruau</t>
  </si>
  <si>
    <t>Chitu</t>
  </si>
  <si>
    <t>Aurelian</t>
  </si>
  <si>
    <t>Cichero</t>
  </si>
  <si>
    <t>Gabriel</t>
  </si>
  <si>
    <t>Issa</t>
  </si>
  <si>
    <t>Constant</t>
  </si>
  <si>
    <t>Deaux</t>
  </si>
  <si>
    <t>Defourny</t>
  </si>
  <si>
    <t>Théo</t>
  </si>
  <si>
    <t>Delalande</t>
  </si>
  <si>
    <t>Arthur</t>
  </si>
  <si>
    <t>Delaplace</t>
  </si>
  <si>
    <t>Derrien</t>
  </si>
  <si>
    <t>Maxence</t>
  </si>
  <si>
    <t>Di Stefano</t>
  </si>
  <si>
    <t>Diakité</t>
  </si>
  <si>
    <t>Drissa</t>
  </si>
  <si>
    <t>Mustapha</t>
  </si>
  <si>
    <t>Diawara</t>
  </si>
  <si>
    <t>Dielna</t>
  </si>
  <si>
    <t>Claude</t>
  </si>
  <si>
    <t>Dirar</t>
  </si>
  <si>
    <t>Nabil</t>
  </si>
  <si>
    <t>Djidji</t>
  </si>
  <si>
    <t>Lévy Koffi</t>
  </si>
  <si>
    <t>Djilobodji</t>
  </si>
  <si>
    <t>Papy</t>
  </si>
  <si>
    <t>Djordjevic</t>
  </si>
  <si>
    <t>Filip</t>
  </si>
  <si>
    <t>Doucouré</t>
  </si>
  <si>
    <t>Doukouré</t>
  </si>
  <si>
    <t>Doumbia</t>
  </si>
  <si>
    <t>Tongo Hamed</t>
  </si>
  <si>
    <t>Douniama</t>
  </si>
  <si>
    <t>Ladislas</t>
  </si>
  <si>
    <t>Dupé</t>
  </si>
  <si>
    <t>Eickmayer</t>
  </si>
  <si>
    <t>Enyeama</t>
  </si>
  <si>
    <t>Escobar</t>
  </si>
  <si>
    <t>Andrés</t>
  </si>
  <si>
    <t>Eudeline</t>
  </si>
  <si>
    <t>Fabinho</t>
  </si>
  <si>
    <t>Fabio Henrique Tavares</t>
  </si>
  <si>
    <t>Falcao</t>
  </si>
  <si>
    <t>Radamel</t>
  </si>
  <si>
    <t>Fauré</t>
  </si>
  <si>
    <t>Fekir</t>
  </si>
  <si>
    <t>Ferreira Carrasco</t>
  </si>
  <si>
    <t>Diaranké</t>
  </si>
  <si>
    <t>Frick</t>
  </si>
  <si>
    <t>Gakpé</t>
  </si>
  <si>
    <t>Gandi</t>
  </si>
  <si>
    <t>Najib</t>
  </si>
  <si>
    <t>Genest</t>
  </si>
  <si>
    <t>Germain</t>
  </si>
  <si>
    <t>Valère</t>
  </si>
  <si>
    <t>Giresse</t>
  </si>
  <si>
    <t>Thibault</t>
  </si>
  <si>
    <t>Goncalves</t>
  </si>
  <si>
    <t>Guerreiro</t>
  </si>
  <si>
    <t>Raphaël</t>
  </si>
  <si>
    <t>Guichard</t>
  </si>
  <si>
    <t>Hassen</t>
  </si>
  <si>
    <t>Mouez</t>
  </si>
  <si>
    <t>Hengbart</t>
  </si>
  <si>
    <t>Hountondji</t>
  </si>
  <si>
    <t>Hunou</t>
  </si>
  <si>
    <t>Imbula</t>
  </si>
  <si>
    <t>Gilbert Gianelli</t>
  </si>
  <si>
    <t>Kagelmacher</t>
  </si>
  <si>
    <t>Kerbrat</t>
  </si>
  <si>
    <t>Kerjean</t>
  </si>
  <si>
    <t>Yves-Marie</t>
  </si>
  <si>
    <t>Keserü</t>
  </si>
  <si>
    <t>Claudiu</t>
  </si>
  <si>
    <t>Auxerre</t>
  </si>
  <si>
    <t>Kjaer</t>
  </si>
  <si>
    <t>Kurzawa</t>
  </si>
  <si>
    <t>Layvin</t>
  </si>
  <si>
    <t>Labidi</t>
  </si>
  <si>
    <t>Zakirie</t>
  </si>
  <si>
    <t>Langil</t>
  </si>
  <si>
    <t>Steven</t>
  </si>
  <si>
    <t>Lemaitre</t>
  </si>
  <si>
    <t>Reynald</t>
  </si>
  <si>
    <t>Lévêque</t>
  </si>
  <si>
    <t>López</t>
  </si>
  <si>
    <t>Borja</t>
  </si>
  <si>
    <t>Maignan</t>
  </si>
  <si>
    <t>Mike</t>
  </si>
  <si>
    <t>Makengo</t>
  </si>
  <si>
    <t>Terence</t>
  </si>
  <si>
    <t>Malonga</t>
  </si>
  <si>
    <t>Mandanne</t>
  </si>
  <si>
    <t>Marquinhos</t>
  </si>
  <si>
    <t>Marcos Aoàs Corrêa</t>
  </si>
  <si>
    <t>Martin</t>
  </si>
  <si>
    <t>Martins Pereira</t>
  </si>
  <si>
    <t>Masuaku</t>
  </si>
  <si>
    <t>Mathis</t>
  </si>
  <si>
    <t>Meïté</t>
  </si>
  <si>
    <t>Souahilo</t>
  </si>
  <si>
    <t>Nampalys</t>
  </si>
  <si>
    <t>Miguel Lopes</t>
  </si>
  <si>
    <t>Hugo de Almeida Costa</t>
  </si>
  <si>
    <t>Modesto</t>
  </si>
  <si>
    <t>François-Joseph</t>
  </si>
  <si>
    <t>Moreira</t>
  </si>
  <si>
    <t>Moutinho</t>
  </si>
  <si>
    <t>João Felipe</t>
  </si>
  <si>
    <t>N Koudou</t>
  </si>
  <si>
    <t>Georges-Kévin</t>
  </si>
  <si>
    <t>N'Gouma</t>
  </si>
  <si>
    <t>Romaric</t>
  </si>
  <si>
    <t>Ndinga</t>
  </si>
  <si>
    <t>Delvin</t>
  </si>
  <si>
    <t>Nélson Oliveira</t>
  </si>
  <si>
    <t>Miguel Castro</t>
  </si>
  <si>
    <t>Niane</t>
  </si>
  <si>
    <t>Ocampos</t>
  </si>
  <si>
    <t>Ongenda</t>
  </si>
  <si>
    <t>Erwin</t>
  </si>
  <si>
    <t>Oniangue</t>
  </si>
  <si>
    <t>Prince</t>
  </si>
  <si>
    <t>Orbán</t>
  </si>
  <si>
    <t>Lucas Alfonso</t>
  </si>
  <si>
    <t>Ouali</t>
  </si>
  <si>
    <t>Bilal</t>
  </si>
  <si>
    <t>Pancrate</t>
  </si>
  <si>
    <t>Perozo</t>
  </si>
  <si>
    <t>Grenddy Adrian Rincon</t>
  </si>
  <si>
    <t>Pî</t>
  </si>
  <si>
    <t>Pogba</t>
  </si>
  <si>
    <t>Florentin</t>
  </si>
  <si>
    <t>Polomat</t>
  </si>
  <si>
    <t>Pierre-Yves</t>
  </si>
  <si>
    <t>Popescu</t>
  </si>
  <si>
    <t>Stefan Adrian</t>
  </si>
  <si>
    <t>Poulsen</t>
  </si>
  <si>
    <t>Jakob</t>
  </si>
  <si>
    <t>Poundjé</t>
  </si>
  <si>
    <t>Raggi</t>
  </si>
  <si>
    <t>Andrea</t>
  </si>
  <si>
    <t>Raheriharimanana</t>
  </si>
  <si>
    <t>Stéphan</t>
  </si>
  <si>
    <t>Ravet</t>
  </si>
  <si>
    <t>Yoric</t>
  </si>
  <si>
    <t>Ricardo Carvalho</t>
  </si>
  <si>
    <t>Alberto Silveira</t>
  </si>
  <si>
    <t>Riou</t>
  </si>
  <si>
    <t>Rodriguez</t>
  </si>
  <si>
    <t>James</t>
  </si>
  <si>
    <t>Roma</t>
  </si>
  <si>
    <t>Flavio</t>
  </si>
  <si>
    <t>Roman</t>
  </si>
  <si>
    <t>Mihai</t>
  </si>
  <si>
    <t>Ndri</t>
  </si>
  <si>
    <t>Ruiz</t>
  </si>
  <si>
    <t>John Jairo</t>
  </si>
  <si>
    <t>Sabaly</t>
  </si>
  <si>
    <t>Youssouf</t>
  </si>
  <si>
    <t>Saïd</t>
  </si>
  <si>
    <t>Saint-Maximin</t>
  </si>
  <si>
    <t>Allan</t>
  </si>
  <si>
    <t>Sankoh</t>
  </si>
  <si>
    <t>Baissama</t>
  </si>
  <si>
    <t>Sanson</t>
  </si>
  <si>
    <t>Sarr</t>
  </si>
  <si>
    <t>Mouhamadou-Naby</t>
  </si>
  <si>
    <t>Savic</t>
  </si>
  <si>
    <t>Vujadin</t>
  </si>
  <si>
    <t>Scribe</t>
  </si>
  <si>
    <t>Ibrahim</t>
  </si>
  <si>
    <t>Sorbon</t>
  </si>
  <si>
    <t>Soukouna</t>
  </si>
  <si>
    <t>Amadou</t>
  </si>
  <si>
    <t>Spajic</t>
  </si>
  <si>
    <t>Uros</t>
  </si>
  <si>
    <t>Squillaci</t>
  </si>
  <si>
    <t>Subasic</t>
  </si>
  <si>
    <t>Issiaga</t>
  </si>
  <si>
    <t>Tisserand</t>
  </si>
  <si>
    <t>Marcel</t>
  </si>
  <si>
    <t>Tolisso</t>
  </si>
  <si>
    <t>Tonucci</t>
  </si>
  <si>
    <t>Denis</t>
  </si>
  <si>
    <t>Toulalan</t>
  </si>
  <si>
    <t>Birama</t>
  </si>
  <si>
    <t>Ibrahima</t>
  </si>
  <si>
    <t>Trabelsi</t>
  </si>
  <si>
    <t>Saad</t>
  </si>
  <si>
    <t>Trebel</t>
  </si>
  <si>
    <t>Trejo</t>
  </si>
  <si>
    <t>Oscar</t>
  </si>
  <si>
    <t>Tzavellas</t>
  </si>
  <si>
    <t>Giorgios</t>
  </si>
  <si>
    <t>Veigneau</t>
  </si>
  <si>
    <t>Vena</t>
  </si>
  <si>
    <t>Veretout</t>
  </si>
  <si>
    <t>Veronese</t>
  </si>
  <si>
    <t>Vivian</t>
  </si>
  <si>
    <t>Matheus</t>
  </si>
  <si>
    <t>Vizcarrondo</t>
  </si>
  <si>
    <t>Oswaldo</t>
  </si>
  <si>
    <t>Wachter</t>
  </si>
  <si>
    <t>Wolf</t>
  </si>
  <si>
    <t>Zaniou</t>
  </si>
  <si>
    <t>Sana</t>
  </si>
  <si>
    <t>Zelazny</t>
  </si>
  <si>
    <t>Errwin</t>
  </si>
  <si>
    <t>Fofana Diac.</t>
  </si>
  <si>
    <t>Fofana Diar.</t>
  </si>
  <si>
    <t>Diallo M.</t>
  </si>
  <si>
    <t>Diallo S.</t>
  </si>
  <si>
    <t>Touré A.</t>
  </si>
  <si>
    <t>Touré B.</t>
  </si>
  <si>
    <t>Traoré A.</t>
  </si>
  <si>
    <t>release : 9 septembre 2013</t>
  </si>
  <si>
    <t>version 2.0</t>
  </si>
  <si>
    <t>Effectif des clubs à jour suite aux derniers mouvements du mercato estival</t>
  </si>
  <si>
    <t>ajout de Bodmer à Nice et de Réveillère à Marseille !</t>
  </si>
  <si>
    <t>Audel</t>
  </si>
  <si>
    <t>Boukari</t>
  </si>
  <si>
    <t>Razak</t>
  </si>
  <si>
    <t>Braithwaite</t>
  </si>
  <si>
    <t>Deza</t>
  </si>
  <si>
    <t>Jean</t>
  </si>
  <si>
    <t>Diagne</t>
  </si>
  <si>
    <t>M'Baye</t>
  </si>
  <si>
    <t>Khalifa</t>
  </si>
  <si>
    <t>Caen</t>
  </si>
  <si>
    <t>Mayuka</t>
  </si>
  <si>
    <t>Romero</t>
  </si>
  <si>
    <t>Silvio</t>
  </si>
  <si>
    <t>Ruben</t>
  </si>
  <si>
    <t>Marco Gastón</t>
  </si>
  <si>
    <t>Tallo</t>
  </si>
  <si>
    <t>Gadji Junior</t>
  </si>
  <si>
    <t>Angers</t>
  </si>
  <si>
    <t>Ciss</t>
  </si>
  <si>
    <t>Saliou</t>
  </si>
  <si>
    <t>Crescenzi</t>
  </si>
  <si>
    <t>Alessandro</t>
  </si>
  <si>
    <t>Emerson</t>
  </si>
  <si>
    <t>Da Conceicao</t>
  </si>
  <si>
    <t>Moubandje</t>
  </si>
  <si>
    <t>Nadeau</t>
  </si>
  <si>
    <t>Joshua</t>
  </si>
  <si>
    <t>Turan</t>
  </si>
  <si>
    <t>Atila</t>
  </si>
  <si>
    <t>Hansen</t>
  </si>
  <si>
    <t>Jesper</t>
  </si>
  <si>
    <t>Reynet</t>
  </si>
  <si>
    <t>Sergio</t>
  </si>
  <si>
    <t>Aguilar</t>
  </si>
  <si>
    <t>Abel Enrique</t>
  </si>
  <si>
    <t>Azouni</t>
  </si>
  <si>
    <t>Larry</t>
  </si>
  <si>
    <t>Bakayoko</t>
  </si>
  <si>
    <t>Tiemoué</t>
  </si>
  <si>
    <t>Boccara</t>
  </si>
  <si>
    <t>Guerbert</t>
  </si>
  <si>
    <t>Kondogbia</t>
  </si>
  <si>
    <t>Krasic</t>
  </si>
  <si>
    <t>Milos</t>
  </si>
  <si>
    <t>Mollo</t>
  </si>
  <si>
    <t>Yohan</t>
  </si>
  <si>
    <t>Nistor</t>
  </si>
  <si>
    <t>Dan</t>
  </si>
  <si>
    <t>Nkoudou</t>
  </si>
  <si>
    <t>Réveillère</t>
  </si>
  <si>
    <t>Fofana M.</t>
  </si>
  <si>
    <t>Koné B.</t>
  </si>
  <si>
    <t>Koné L.</t>
  </si>
  <si>
    <t>Koné D.</t>
  </si>
  <si>
    <t>Koné S.</t>
  </si>
  <si>
    <t>Version 2.0 - 9 septembre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</si>
</sst>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9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sz val="8.5"/>
      <color indexed="8"/>
      <name val="Calibri"/>
      <family val="2"/>
    </font>
    <font>
      <sz val="8.5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0"/>
      <name val="Calibri"/>
      <family val="2"/>
    </font>
    <font>
      <b/>
      <u val="single"/>
      <sz val="16"/>
      <color indexed="62"/>
      <name val="Calibri"/>
      <family val="2"/>
    </font>
    <font>
      <b/>
      <sz val="20"/>
      <color indexed="8"/>
      <name val="Aharoni"/>
      <family val="0"/>
    </font>
    <font>
      <sz val="8"/>
      <name val="Tahoma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theme="0"/>
      <name val="Calibri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92D050"/>
      <name val="Calibri"/>
      <family val="2"/>
    </font>
    <font>
      <b/>
      <u val="single"/>
      <sz val="16"/>
      <color theme="3" tint="0.39998000860214233"/>
      <name val="Calibri"/>
      <family val="2"/>
    </font>
    <font>
      <b/>
      <sz val="20"/>
      <color theme="1"/>
      <name val="Aharoni"/>
      <family val="0"/>
    </font>
    <font>
      <i/>
      <sz val="11"/>
      <color rgb="FFFF00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5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55" fillId="33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3" fontId="22" fillId="33" borderId="0" xfId="0" applyNumberFormat="1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>
      <alignment/>
    </xf>
    <xf numFmtId="0" fontId="56" fillId="34" borderId="11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6" fillId="34" borderId="13" xfId="0" applyFont="1" applyFill="1" applyBorder="1" applyAlignment="1">
      <alignment/>
    </xf>
    <xf numFmtId="3" fontId="22" fillId="33" borderId="14" xfId="0" applyNumberFormat="1" applyFont="1" applyFill="1" applyBorder="1" applyAlignment="1" applyProtection="1">
      <alignment horizontal="center"/>
      <protection/>
    </xf>
    <xf numFmtId="0" fontId="56" fillId="35" borderId="11" xfId="0" applyFont="1" applyFill="1" applyBorder="1" applyAlignment="1">
      <alignment/>
    </xf>
    <xf numFmtId="0" fontId="55" fillId="33" borderId="0" xfId="0" applyFont="1" applyFill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wrapText="1"/>
      <protection/>
    </xf>
    <xf numFmtId="0" fontId="55" fillId="0" borderId="0" xfId="0" applyFont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3" fontId="57" fillId="36" borderId="15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3" fontId="57" fillId="37" borderId="16" xfId="0" applyNumberFormat="1" applyFont="1" applyFill="1" applyBorder="1" applyAlignment="1">
      <alignment horizontal="center" vertical="center"/>
    </xf>
    <xf numFmtId="3" fontId="57" fillId="38" borderId="17" xfId="0" applyNumberFormat="1" applyFont="1" applyFill="1" applyBorder="1" applyAlignment="1">
      <alignment horizontal="center" vertical="center"/>
    </xf>
    <xf numFmtId="3" fontId="57" fillId="36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 hidden="1"/>
    </xf>
    <xf numFmtId="0" fontId="39" fillId="33" borderId="0" xfId="0" applyFont="1" applyFill="1" applyBorder="1" applyAlignment="1" applyProtection="1">
      <alignment/>
      <protection hidden="1"/>
    </xf>
    <xf numFmtId="3" fontId="56" fillId="33" borderId="0" xfId="0" applyNumberFormat="1" applyFont="1" applyFill="1" applyBorder="1" applyAlignment="1" applyProtection="1">
      <alignment horizontal="center"/>
      <protection hidden="1"/>
    </xf>
    <xf numFmtId="3" fontId="56" fillId="33" borderId="0" xfId="0" applyNumberFormat="1" applyFont="1" applyFill="1" applyBorder="1" applyAlignment="1" applyProtection="1">
      <alignment/>
      <protection hidden="1"/>
    </xf>
    <xf numFmtId="0" fontId="56" fillId="33" borderId="0" xfId="0" applyFont="1" applyFill="1" applyAlignment="1" applyProtection="1">
      <alignment horizontal="center"/>
      <protection/>
    </xf>
    <xf numFmtId="0" fontId="56" fillId="33" borderId="0" xfId="0" applyFont="1" applyFill="1" applyAlignment="1" applyProtection="1">
      <alignment/>
      <protection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Border="1" applyAlignment="1" applyProtection="1">
      <alignment horizontal="center"/>
      <protection hidden="1"/>
    </xf>
    <xf numFmtId="0" fontId="60" fillId="39" borderId="19" xfId="0" applyFont="1" applyFill="1" applyBorder="1" applyAlignment="1">
      <alignment horizontal="center"/>
    </xf>
    <xf numFmtId="0" fontId="60" fillId="39" borderId="19" xfId="0" applyFont="1" applyFill="1" applyBorder="1" applyAlignment="1">
      <alignment horizontal="center" vertical="center"/>
    </xf>
    <xf numFmtId="0" fontId="28" fillId="39" borderId="19" xfId="0" applyFont="1" applyFill="1" applyBorder="1" applyAlignment="1">
      <alignment horizontal="center"/>
    </xf>
    <xf numFmtId="0" fontId="28" fillId="39" borderId="19" xfId="0" applyFont="1" applyFill="1" applyBorder="1" applyAlignment="1" applyProtection="1">
      <alignment horizontal="center"/>
      <protection/>
    </xf>
    <xf numFmtId="0" fontId="61" fillId="40" borderId="19" xfId="0" applyFont="1" applyFill="1" applyBorder="1" applyAlignment="1">
      <alignment horizontal="center" vertical="center"/>
    </xf>
    <xf numFmtId="0" fontId="60" fillId="4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 applyProtection="1">
      <alignment horizontal="center"/>
      <protection locked="0"/>
    </xf>
    <xf numFmtId="3" fontId="61" fillId="0" borderId="19" xfId="0" applyNumberFormat="1" applyFont="1" applyFill="1" applyBorder="1" applyAlignment="1" applyProtection="1">
      <alignment horizontal="center"/>
      <protection locked="0"/>
    </xf>
    <xf numFmtId="3" fontId="30" fillId="0" borderId="19" xfId="0" applyNumberFormat="1" applyFont="1" applyFill="1" applyBorder="1" applyAlignment="1" applyProtection="1">
      <alignment horizontal="center"/>
      <protection locked="0"/>
    </xf>
    <xf numFmtId="3" fontId="30" fillId="41" borderId="19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5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0" fillId="0" borderId="19" xfId="0" applyFont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 horizontal="center"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53" fillId="17" borderId="2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6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14</xdr:row>
      <xdr:rowOff>47625</xdr:rowOff>
    </xdr:from>
    <xdr:to>
      <xdr:col>6</xdr:col>
      <xdr:colOff>561975</xdr:colOff>
      <xdr:row>16</xdr:row>
      <xdr:rowOff>38100</xdr:rowOff>
    </xdr:to>
    <xdr:sp macro="[0]!RAZ">
      <xdr:nvSpPr>
        <xdr:cNvPr id="1" name="Rectangle à coins arrondis 1"/>
        <xdr:cNvSpPr>
          <a:spLocks/>
        </xdr:cNvSpPr>
      </xdr:nvSpPr>
      <xdr:spPr>
        <a:xfrm>
          <a:off x="2400300" y="2562225"/>
          <a:ext cx="32670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REMISE A ZERO EFFECTIF</a:t>
          </a:r>
        </a:p>
      </xdr:txBody>
    </xdr:sp>
    <xdr:clientData/>
  </xdr:twoCellAnchor>
  <xdr:twoCellAnchor>
    <xdr:from>
      <xdr:col>2</xdr:col>
      <xdr:colOff>123825</xdr:colOff>
      <xdr:row>16</xdr:row>
      <xdr:rowOff>142875</xdr:rowOff>
    </xdr:from>
    <xdr:to>
      <xdr:col>6</xdr:col>
      <xdr:colOff>581025</xdr:colOff>
      <xdr:row>18</xdr:row>
      <xdr:rowOff>9525</xdr:rowOff>
    </xdr:to>
    <xdr:sp macro="[0]!RAZ_EC">
      <xdr:nvSpPr>
        <xdr:cNvPr id="2" name="Rectangle à coins arrondis 4"/>
        <xdr:cNvSpPr>
          <a:spLocks/>
        </xdr:cNvSpPr>
      </xdr:nvSpPr>
      <xdr:spPr>
        <a:xfrm>
          <a:off x="2419350" y="2924175"/>
          <a:ext cx="32670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REMISE A ZERO CONSERVATION EFFECTIF</a:t>
          </a:r>
        </a:p>
      </xdr:txBody>
    </xdr:sp>
    <xdr:clientData/>
  </xdr:twoCellAnchor>
  <xdr:twoCellAnchor editAs="oneCell">
    <xdr:from>
      <xdr:col>6</xdr:col>
      <xdr:colOff>704850</xdr:colOff>
      <xdr:row>17</xdr:row>
      <xdr:rowOff>57150</xdr:rowOff>
    </xdr:from>
    <xdr:to>
      <xdr:col>12</xdr:col>
      <xdr:colOff>590550</xdr:colOff>
      <xdr:row>18</xdr:row>
      <xdr:rowOff>95250</xdr:rowOff>
    </xdr:to>
    <xdr:pic>
      <xdr:nvPicPr>
        <xdr:cNvPr id="3" name="Image 5" descr="bandeau 2013-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028950"/>
          <a:ext cx="4791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demfoot.free.fr/Users\Fabrice%20Rouanet\Desktop\Idemfoot\IDEMFOOT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dj"/>
      <sheetName val="EQUIPE J3 "/>
      <sheetName val="EQUIPE J4"/>
      <sheetName val="EQUIPE J5"/>
      <sheetName val="EQUIPE J6"/>
      <sheetName val="EQUIPE J7"/>
      <sheetName val="EQUIPE J8"/>
      <sheetName val="EQUIPE J9"/>
      <sheetName val="EQUIPE J10"/>
      <sheetName val="evolution classement"/>
      <sheetName val="tab transfert fixing"/>
      <sheetName val="tab transfert"/>
      <sheetName val="team"/>
    </sheetNames>
    <sheetDataSet>
      <sheetData sheetId="13">
        <row r="1">
          <cell r="A1" t="str">
            <v>Choisir Equipe</v>
          </cell>
          <cell r="D1" t="str">
            <v>Nom</v>
          </cell>
        </row>
        <row r="2">
          <cell r="A2" t="str">
            <v>AUXERRE</v>
          </cell>
          <cell r="D2" t="str">
            <v>ABARDONADO</v>
          </cell>
        </row>
        <row r="3">
          <cell r="A3" t="str">
            <v>BORDEAUX</v>
          </cell>
          <cell r="D3" t="str">
            <v>ABEID</v>
          </cell>
        </row>
        <row r="4">
          <cell r="A4" t="str">
            <v>BOULOGNE</v>
          </cell>
          <cell r="D4" t="str">
            <v>ABRIEL</v>
          </cell>
        </row>
        <row r="5">
          <cell r="A5" t="str">
            <v>GRENOBLE</v>
          </cell>
          <cell r="D5" t="str">
            <v>ADEFEMI</v>
          </cell>
        </row>
        <row r="6">
          <cell r="A6" t="str">
            <v>LE MANS</v>
          </cell>
          <cell r="D6" t="str">
            <v>ADRIANO</v>
          </cell>
        </row>
        <row r="7">
          <cell r="A7" t="str">
            <v>LENS</v>
          </cell>
          <cell r="D7" t="str">
            <v>ADU</v>
          </cell>
        </row>
        <row r="8">
          <cell r="A8" t="str">
            <v>LILLE</v>
          </cell>
          <cell r="D8" t="str">
            <v>AGOUAZI</v>
          </cell>
        </row>
        <row r="9">
          <cell r="A9" t="str">
            <v>LORIENT</v>
          </cell>
          <cell r="D9" t="str">
            <v>AïT FANA</v>
          </cell>
        </row>
        <row r="10">
          <cell r="A10" t="str">
            <v>LYON</v>
          </cell>
          <cell r="D10" t="str">
            <v>AKALé</v>
          </cell>
        </row>
        <row r="11">
          <cell r="A11" t="str">
            <v>MARSEILLE</v>
          </cell>
          <cell r="D11" t="str">
            <v>AKROUR</v>
          </cell>
        </row>
        <row r="12">
          <cell r="A12" t="str">
            <v>MONACO</v>
          </cell>
          <cell r="D12" t="str">
            <v>ALONSO</v>
          </cell>
        </row>
        <row r="13">
          <cell r="A13" t="str">
            <v>MONTPELLIER</v>
          </cell>
          <cell r="D13" t="str">
            <v>ALO'O EFOULOU</v>
          </cell>
        </row>
        <row r="14">
          <cell r="A14" t="str">
            <v>NANCY</v>
          </cell>
          <cell r="D14" t="str">
            <v>AMALFITANO</v>
          </cell>
        </row>
        <row r="15">
          <cell r="A15" t="str">
            <v>NICE</v>
          </cell>
          <cell r="D15" t="str">
            <v>ANDRADE</v>
          </cell>
        </row>
        <row r="16">
          <cell r="A16" t="str">
            <v>PARIS</v>
          </cell>
          <cell r="D16" t="str">
            <v>ANDRE LUIZ</v>
          </cell>
        </row>
        <row r="17">
          <cell r="A17" t="str">
            <v>RENNES</v>
          </cell>
          <cell r="D17" t="str">
            <v>ANDREU</v>
          </cell>
        </row>
        <row r="18">
          <cell r="A18" t="str">
            <v>SAINT ETIENNE</v>
          </cell>
          <cell r="D18" t="str">
            <v>APAM</v>
          </cell>
        </row>
        <row r="19">
          <cell r="A19" t="str">
            <v>SOCHAUX</v>
          </cell>
          <cell r="D19" t="str">
            <v>ARMAND</v>
          </cell>
        </row>
        <row r="20">
          <cell r="A20" t="str">
            <v>TOULOUSE</v>
          </cell>
          <cell r="D20" t="str">
            <v>ARNAUD</v>
          </cell>
        </row>
        <row r="21">
          <cell r="A21" t="str">
            <v>VALENCIENNES</v>
          </cell>
          <cell r="D21" t="str">
            <v>AUBAMEYANG</v>
          </cell>
        </row>
        <row r="22">
          <cell r="D22" t="str">
            <v>AUBEY</v>
          </cell>
        </row>
        <row r="23">
          <cell r="D23" t="str">
            <v>AUDARD</v>
          </cell>
        </row>
        <row r="24">
          <cell r="D24" t="str">
            <v>AUDEL</v>
          </cell>
        </row>
        <row r="25">
          <cell r="D25" t="str">
            <v>AUGUSTO</v>
          </cell>
        </row>
        <row r="26">
          <cell r="D26" t="str">
            <v>AYITé</v>
          </cell>
        </row>
        <row r="27">
          <cell r="D27" t="str">
            <v>BAAL</v>
          </cell>
        </row>
        <row r="28">
          <cell r="D28" t="str">
            <v>BACA</v>
          </cell>
        </row>
        <row r="29">
          <cell r="D29" t="str">
            <v>BADIANE</v>
          </cell>
        </row>
        <row r="30">
          <cell r="D30" t="str">
            <v>BAGAYOKO</v>
          </cell>
        </row>
        <row r="31">
          <cell r="D31" t="str">
            <v>BAGUE</v>
          </cell>
        </row>
        <row r="32">
          <cell r="D32" t="str">
            <v>BAKAR</v>
          </cell>
        </row>
        <row r="33">
          <cell r="D33" t="str">
            <v>BALMONT</v>
          </cell>
        </row>
        <row r="34">
          <cell r="D34" t="str">
            <v>BAMOGO</v>
          </cell>
        </row>
        <row r="35">
          <cell r="D35" t="str">
            <v>BANGOURA</v>
          </cell>
        </row>
        <row r="36">
          <cell r="D36" t="str">
            <v>BANGOURA</v>
          </cell>
        </row>
        <row r="37">
          <cell r="D37" t="str">
            <v>BANING</v>
          </cell>
        </row>
        <row r="38">
          <cell r="D38" t="str">
            <v>BARTHELME</v>
          </cell>
        </row>
        <row r="39">
          <cell r="D39" t="str">
            <v>BASTOS</v>
          </cell>
        </row>
        <row r="40">
          <cell r="D40" t="str">
            <v>BATLLES</v>
          </cell>
        </row>
        <row r="41">
          <cell r="D41" t="str">
            <v>BAYAL SALL</v>
          </cell>
        </row>
        <row r="42">
          <cell r="D42" t="str">
            <v>BEDENIK</v>
          </cell>
        </row>
        <row r="43">
          <cell r="D43" t="str">
            <v>BELFODIL</v>
          </cell>
        </row>
        <row r="44">
          <cell r="D44" t="str">
            <v>BELHANDA</v>
          </cell>
        </row>
        <row r="45">
          <cell r="D45" t="str">
            <v>BELLION</v>
          </cell>
        </row>
        <row r="46">
          <cell r="D46" t="str">
            <v>BEN FREJ</v>
          </cell>
        </row>
        <row r="47">
          <cell r="D47" t="str">
            <v>BEN KHALFALLAH</v>
          </cell>
        </row>
        <row r="48">
          <cell r="D48" t="str">
            <v>BEN SAADA</v>
          </cell>
        </row>
        <row r="49">
          <cell r="D49" t="str">
            <v>BENALOUANE</v>
          </cell>
        </row>
        <row r="50">
          <cell r="D50" t="str">
            <v>BEN-ARFA</v>
          </cell>
        </row>
        <row r="51">
          <cell r="D51" t="str">
            <v>BENHAMIDA</v>
          </cell>
        </row>
        <row r="52">
          <cell r="D52" t="str">
            <v>BéRENGUER</v>
          </cell>
        </row>
        <row r="53">
          <cell r="D53" t="str">
            <v>BERGESSIO</v>
          </cell>
        </row>
        <row r="54">
          <cell r="D54" t="str">
            <v>BéRIA</v>
          </cell>
        </row>
        <row r="55">
          <cell r="D55" t="str">
            <v>BERSON</v>
          </cell>
        </row>
        <row r="56">
          <cell r="D56" t="str">
            <v>BERTHOD</v>
          </cell>
        </row>
        <row r="57">
          <cell r="D57" t="str">
            <v>BEYNIé</v>
          </cell>
        </row>
        <row r="58">
          <cell r="D58" t="str">
            <v>BIRSA</v>
          </cell>
        </row>
        <row r="59">
          <cell r="D59" t="str">
            <v>BISEVAC</v>
          </cell>
        </row>
        <row r="60">
          <cell r="D60" t="str">
            <v>BLAYAC</v>
          </cell>
        </row>
        <row r="61">
          <cell r="D61" t="str">
            <v>BLONDEL</v>
          </cell>
        </row>
        <row r="62">
          <cell r="D62" t="str">
            <v>BOCALY</v>
          </cell>
        </row>
        <row r="63">
          <cell r="D63" t="str">
            <v>BOCANEGRA</v>
          </cell>
        </row>
        <row r="64">
          <cell r="D64" t="str">
            <v>BODMER</v>
          </cell>
        </row>
        <row r="65">
          <cell r="D65" t="str">
            <v>BOLI</v>
          </cell>
        </row>
        <row r="66">
          <cell r="D66" t="str">
            <v>BONG</v>
          </cell>
        </row>
        <row r="67">
          <cell r="D67" t="str">
            <v>BONNART</v>
          </cell>
        </row>
        <row r="68">
          <cell r="D68" t="str">
            <v>BONNET</v>
          </cell>
        </row>
        <row r="69">
          <cell r="D69" t="str">
            <v>BORNE</v>
          </cell>
        </row>
        <row r="70">
          <cell r="D70" t="str">
            <v>BOUDEBOUZ</v>
          </cell>
        </row>
        <row r="71">
          <cell r="D71" t="str">
            <v>BOUDERBAL</v>
          </cell>
        </row>
        <row r="72">
          <cell r="D72" t="str">
            <v>BOUHOURS</v>
          </cell>
        </row>
        <row r="73">
          <cell r="D73" t="str">
            <v>BOUKARI</v>
          </cell>
        </row>
        <row r="74">
          <cell r="D74" t="str">
            <v>BOUMSONG</v>
          </cell>
        </row>
        <row r="75">
          <cell r="D75" t="str">
            <v>BOURILLON</v>
          </cell>
        </row>
        <row r="76">
          <cell r="D76" t="str">
            <v>BOUSSAHA</v>
          </cell>
        </row>
        <row r="77">
          <cell r="D77" t="str">
            <v>BOYA</v>
          </cell>
        </row>
        <row r="78">
          <cell r="D78" t="str">
            <v>BOYE</v>
          </cell>
        </row>
        <row r="79">
          <cell r="D79" t="str">
            <v>BRAATEN</v>
          </cell>
        </row>
        <row r="80">
          <cell r="D80" t="str">
            <v>BRACIGLIANO</v>
          </cell>
        </row>
        <row r="81">
          <cell r="D81" t="str">
            <v>BRANDAO</v>
          </cell>
        </row>
        <row r="82">
          <cell r="D82" t="str">
            <v>BRéCHET</v>
          </cell>
        </row>
        <row r="83">
          <cell r="D83" t="str">
            <v>BRIAND</v>
          </cell>
        </row>
        <row r="84">
          <cell r="D84" t="str">
            <v>BRISON</v>
          </cell>
        </row>
        <row r="85">
          <cell r="D85" t="str">
            <v>BRU</v>
          </cell>
        </row>
        <row r="86">
          <cell r="D86" t="str">
            <v>BULOT</v>
          </cell>
        </row>
        <row r="87">
          <cell r="D87" t="str">
            <v>BURON</v>
          </cell>
        </row>
        <row r="88">
          <cell r="D88" t="str">
            <v>BUTELLE</v>
          </cell>
        </row>
        <row r="89">
          <cell r="D89" t="str">
            <v>BUTIN</v>
          </cell>
        </row>
        <row r="90">
          <cell r="D90" t="str">
            <v>CA</v>
          </cell>
        </row>
        <row r="91">
          <cell r="D91" t="str">
            <v>CABAYE</v>
          </cell>
        </row>
        <row r="92">
          <cell r="D92" t="str">
            <v>CABELLA</v>
          </cell>
        </row>
        <row r="93">
          <cell r="D93" t="str">
            <v>CALVé</v>
          </cell>
        </row>
        <row r="94">
          <cell r="D94" t="str">
            <v>CAMARA</v>
          </cell>
        </row>
        <row r="95">
          <cell r="D95" t="str">
            <v>CAMARA</v>
          </cell>
        </row>
        <row r="96">
          <cell r="D96" t="str">
            <v>CAMARA</v>
          </cell>
        </row>
        <row r="97">
          <cell r="D97" t="str">
            <v>CANTAREIL</v>
          </cell>
        </row>
        <row r="98">
          <cell r="D98" t="str">
            <v>CAPOUE</v>
          </cell>
        </row>
        <row r="99">
          <cell r="D99" t="str">
            <v>CAPOUE</v>
          </cell>
        </row>
        <row r="100">
          <cell r="D100" t="str">
            <v>CAPPONE</v>
          </cell>
        </row>
        <row r="101">
          <cell r="D101" t="str">
            <v>CARLAõ</v>
          </cell>
        </row>
        <row r="102">
          <cell r="D102" t="str">
            <v>CARRASSO</v>
          </cell>
        </row>
        <row r="103">
          <cell r="D103" t="str">
            <v>CARRASSO</v>
          </cell>
        </row>
        <row r="104">
          <cell r="D104" t="str">
            <v>CAVENAGHI</v>
          </cell>
        </row>
        <row r="105">
          <cell r="D105" t="str">
            <v>CEARá</v>
          </cell>
        </row>
        <row r="106">
          <cell r="D106" t="str">
            <v>CERDAN</v>
          </cell>
        </row>
        <row r="107">
          <cell r="D107" t="str">
            <v>CéSAR</v>
          </cell>
        </row>
        <row r="108">
          <cell r="D108" t="str">
            <v>CETTO</v>
          </cell>
        </row>
        <row r="109">
          <cell r="D109" t="str">
            <v>CHAFNI</v>
          </cell>
        </row>
        <row r="110">
          <cell r="D110" t="str">
            <v>CHALMé</v>
          </cell>
        </row>
        <row r="111">
          <cell r="D111" t="str">
            <v>CHAMAKH</v>
          </cell>
        </row>
        <row r="112">
          <cell r="D112" t="str">
            <v>CHANTôME</v>
          </cell>
        </row>
        <row r="113">
          <cell r="D113" t="str">
            <v>CHEDJOU</v>
          </cell>
        </row>
        <row r="114">
          <cell r="D114" t="str">
            <v>CHELLE</v>
          </cell>
        </row>
        <row r="115">
          <cell r="D115" t="str">
            <v>CHEYROU</v>
          </cell>
        </row>
        <row r="116">
          <cell r="D116" t="str">
            <v>CHEYROU</v>
          </cell>
        </row>
        <row r="117">
          <cell r="D117" t="str">
            <v>CHRéTIEN</v>
          </cell>
        </row>
        <row r="118">
          <cell r="D118" t="str">
            <v>CIANCI</v>
          </cell>
        </row>
        <row r="119">
          <cell r="D119" t="str">
            <v>CIANI</v>
          </cell>
        </row>
        <row r="120">
          <cell r="D120" t="str">
            <v>CID</v>
          </cell>
        </row>
        <row r="121">
          <cell r="D121" t="str">
            <v>CISSé</v>
          </cell>
        </row>
        <row r="122">
          <cell r="D122" t="str">
            <v>CISSé</v>
          </cell>
        </row>
        <row r="123">
          <cell r="D123" t="str">
            <v>CISSOKHO</v>
          </cell>
        </row>
        <row r="124">
          <cell r="D124" t="str">
            <v>CISSOKHO</v>
          </cell>
        </row>
        <row r="125">
          <cell r="D125" t="str">
            <v>CLéBER ANDERSON</v>
          </cell>
        </row>
        <row r="126">
          <cell r="D126" t="str">
            <v>CLéMENT</v>
          </cell>
        </row>
        <row r="127">
          <cell r="D127" t="str">
            <v>CLERC</v>
          </cell>
        </row>
        <row r="128">
          <cell r="D128" t="str">
            <v>COEFF</v>
          </cell>
        </row>
        <row r="129">
          <cell r="D129" t="str">
            <v>COHADE</v>
          </cell>
        </row>
        <row r="130">
          <cell r="D130" t="str">
            <v>COLLIN</v>
          </cell>
        </row>
        <row r="131">
          <cell r="D131" t="str">
            <v>COLOMBO</v>
          </cell>
        </row>
        <row r="132">
          <cell r="D132" t="str">
            <v>COMPAN</v>
          </cell>
        </row>
        <row r="133">
          <cell r="D133" t="str">
            <v>CONGRé</v>
          </cell>
        </row>
        <row r="134">
          <cell r="D134" t="str">
            <v>CONTOUT</v>
          </cell>
        </row>
        <row r="135">
          <cell r="D135" t="str">
            <v>CORCHIA</v>
          </cell>
        </row>
        <row r="136">
          <cell r="D136" t="str">
            <v>COSTA</v>
          </cell>
        </row>
        <row r="137">
          <cell r="D137" t="str">
            <v>COULIBALY</v>
          </cell>
        </row>
        <row r="138">
          <cell r="D138" t="str">
            <v>COULIBALY</v>
          </cell>
        </row>
        <row r="139">
          <cell r="D139" t="str">
            <v>COULIBALY</v>
          </cell>
        </row>
        <row r="140">
          <cell r="D140" t="str">
            <v>COUPET</v>
          </cell>
        </row>
        <row r="141">
          <cell r="D141" t="str">
            <v>COURTOIS</v>
          </cell>
        </row>
        <row r="142">
          <cell r="D142" t="str">
            <v>COUTADEUR</v>
          </cell>
        </row>
        <row r="143">
          <cell r="D143" t="str">
            <v>CRIS</v>
          </cell>
        </row>
        <row r="144">
          <cell r="D144" t="str">
            <v>CROS</v>
          </cell>
        </row>
        <row r="145">
          <cell r="D145" t="str">
            <v>CURBELO</v>
          </cell>
        </row>
        <row r="146">
          <cell r="D146" t="str">
            <v>CUVILLIER</v>
          </cell>
        </row>
        <row r="147">
          <cell r="D147" t="str">
            <v>DA ROCHA</v>
          </cell>
        </row>
        <row r="148">
          <cell r="D148" t="str">
            <v>DABO</v>
          </cell>
        </row>
        <row r="149">
          <cell r="D149" t="str">
            <v>DALMAT</v>
          </cell>
        </row>
        <row r="150">
          <cell r="D150" t="str">
            <v>DANIC</v>
          </cell>
        </row>
        <row r="151">
          <cell r="D151" t="str">
            <v>DANZé</v>
          </cell>
        </row>
        <row r="152">
          <cell r="D152" t="str">
            <v>DAS NEVES</v>
          </cell>
        </row>
        <row r="153">
          <cell r="D153" t="str">
            <v>DAVIES</v>
          </cell>
        </row>
        <row r="154">
          <cell r="D154" t="str">
            <v>DE MELO</v>
          </cell>
        </row>
        <row r="155">
          <cell r="D155" t="str">
            <v>DEBUCHY</v>
          </cell>
        </row>
        <row r="156">
          <cell r="D156" t="str">
            <v>DELAYE</v>
          </cell>
        </row>
        <row r="157">
          <cell r="D157" t="str">
            <v>DELGADO</v>
          </cell>
        </row>
        <row r="158">
          <cell r="D158" t="str">
            <v>DEMBéLé</v>
          </cell>
        </row>
        <row r="159">
          <cell r="D159" t="str">
            <v>DEMONT</v>
          </cell>
        </row>
        <row r="160">
          <cell r="D160" t="str">
            <v>DERNIS</v>
          </cell>
        </row>
        <row r="161">
          <cell r="D161" t="str">
            <v>DEVAUX</v>
          </cell>
        </row>
        <row r="162">
          <cell r="D162" t="str">
            <v>DIA</v>
          </cell>
        </row>
        <row r="163">
          <cell r="D163" t="str">
            <v>DIABATé</v>
          </cell>
        </row>
        <row r="164">
          <cell r="D164" t="str">
            <v>DIAKITé</v>
          </cell>
        </row>
        <row r="165">
          <cell r="D165" t="str">
            <v>DIANé</v>
          </cell>
        </row>
        <row r="166">
          <cell r="D166" t="str">
            <v>DIARRA</v>
          </cell>
        </row>
        <row r="167">
          <cell r="D167" t="str">
            <v>DIARRA</v>
          </cell>
        </row>
        <row r="168">
          <cell r="D168" t="str">
            <v>DIAWARA</v>
          </cell>
        </row>
        <row r="169">
          <cell r="D169" t="str">
            <v>DIDOT</v>
          </cell>
        </row>
        <row r="170">
          <cell r="D170" t="str">
            <v>DIEUZE</v>
          </cell>
        </row>
        <row r="171">
          <cell r="D171" t="str">
            <v>DOS REIS</v>
          </cell>
        </row>
        <row r="172">
          <cell r="D172" t="str">
            <v>DOSSEVI</v>
          </cell>
        </row>
        <row r="173">
          <cell r="D173" t="str">
            <v>DOUCHEZ</v>
          </cell>
        </row>
        <row r="174">
          <cell r="D174" t="str">
            <v>DOUMBIA</v>
          </cell>
        </row>
        <row r="175">
          <cell r="D175" t="str">
            <v>DOUMENG</v>
          </cell>
        </row>
        <row r="176">
          <cell r="D176" t="str">
            <v>DRAMé</v>
          </cell>
        </row>
        <row r="177">
          <cell r="D177" t="str">
            <v>DREYER</v>
          </cell>
        </row>
        <row r="178">
          <cell r="D178" t="str">
            <v>DUCASSE</v>
          </cell>
        </row>
        <row r="179">
          <cell r="D179" t="str">
            <v>DUCATEL</v>
          </cell>
        </row>
        <row r="180">
          <cell r="D180" t="str">
            <v>DUCOURTIOUX</v>
          </cell>
        </row>
        <row r="181">
          <cell r="D181" t="str">
            <v>DUDKA</v>
          </cell>
        </row>
        <row r="182">
          <cell r="D182" t="str">
            <v>DUFOUR</v>
          </cell>
        </row>
        <row r="183">
          <cell r="D183" t="str">
            <v>D'ULIVO</v>
          </cell>
        </row>
        <row r="184">
          <cell r="D184" t="str">
            <v>DUMONT</v>
          </cell>
        </row>
        <row r="185">
          <cell r="D185" t="str">
            <v>DUPLUS</v>
          </cell>
        </row>
        <row r="186">
          <cell r="D186" t="str">
            <v>DZODIC</v>
          </cell>
        </row>
        <row r="187">
          <cell r="D187" t="str">
            <v>EBONDO</v>
          </cell>
        </row>
        <row r="188">
          <cell r="D188" t="str">
            <v>ECHIEJILE</v>
          </cell>
        </row>
        <row r="189">
          <cell r="D189" t="str">
            <v>ECHOUAFNI</v>
          </cell>
        </row>
        <row r="190">
          <cell r="D190" t="str">
            <v>EDEL</v>
          </cell>
        </row>
        <row r="191">
          <cell r="D191" t="str">
            <v>EDERSON</v>
          </cell>
        </row>
        <row r="192">
          <cell r="D192" t="str">
            <v>EDUARDO</v>
          </cell>
        </row>
        <row r="193">
          <cell r="D193" t="str">
            <v>EDUARDO COSTA</v>
          </cell>
        </row>
        <row r="194">
          <cell r="D194" t="str">
            <v>EKENG EKENG</v>
          </cell>
        </row>
        <row r="195">
          <cell r="D195" t="str">
            <v>EKOKO</v>
          </cell>
        </row>
        <row r="196">
          <cell r="D196" t="str">
            <v>EL ADOUA</v>
          </cell>
        </row>
        <row r="197">
          <cell r="D197" t="str">
            <v>EL KAOUTARI</v>
          </cell>
        </row>
        <row r="198">
          <cell r="D198" t="str">
            <v>EMERSON</v>
          </cell>
        </row>
        <row r="199">
          <cell r="D199" t="str">
            <v>ERDING</v>
          </cell>
        </row>
        <row r="200">
          <cell r="D200" t="str">
            <v>ESSOME BAYI</v>
          </cell>
        </row>
        <row r="201">
          <cell r="D201" t="str">
            <v>ESTIGARRIBIA</v>
          </cell>
        </row>
        <row r="202">
          <cell r="D202" t="str">
            <v>FAé</v>
          </cell>
        </row>
        <row r="203">
          <cell r="D203" t="str">
            <v>FANCHONE</v>
          </cell>
        </row>
        <row r="204">
          <cell r="D204" t="str">
            <v>FANNI</v>
          </cell>
        </row>
        <row r="205">
          <cell r="D205" t="str">
            <v>FATY</v>
          </cell>
        </row>
        <row r="206">
          <cell r="D206" t="str">
            <v>FAURE</v>
          </cell>
        </row>
        <row r="207">
          <cell r="D207" t="str">
            <v>FAYE</v>
          </cell>
        </row>
        <row r="208">
          <cell r="D208" t="str">
            <v>FEGHOULI</v>
          </cell>
        </row>
        <row r="209">
          <cell r="D209" t="str">
            <v>FéRET</v>
          </cell>
        </row>
        <row r="210">
          <cell r="D210" t="str">
            <v>FERNANDES</v>
          </cell>
        </row>
        <row r="211">
          <cell r="D211" t="str">
            <v>FERNANDO</v>
          </cell>
        </row>
        <row r="212">
          <cell r="D212" t="str">
            <v>FOFANA</v>
          </cell>
        </row>
        <row r="213">
          <cell r="D213" t="str">
            <v>FOMEN</v>
          </cell>
        </row>
        <row r="214">
          <cell r="D214" t="str">
            <v>FONTAINE</v>
          </cell>
        </row>
        <row r="215">
          <cell r="D215" t="str">
            <v>FRAU</v>
          </cell>
        </row>
        <row r="216">
          <cell r="D216" t="str">
            <v>GACE</v>
          </cell>
        </row>
        <row r="217">
          <cell r="D217" t="str">
            <v>GAKPé</v>
          </cell>
        </row>
        <row r="218">
          <cell r="D218" t="str">
            <v>GAMEIRO</v>
          </cell>
        </row>
        <row r="219">
          <cell r="D219" t="str">
            <v>GASSAMA</v>
          </cell>
        </row>
        <row r="220">
          <cell r="D220" t="str">
            <v>GAVANON</v>
          </cell>
        </row>
        <row r="221">
          <cell r="D221" t="str">
            <v>GEDER</v>
          </cell>
        </row>
        <row r="222">
          <cell r="D222" t="str">
            <v>GENTON</v>
          </cell>
        </row>
        <row r="223">
          <cell r="D223" t="str">
            <v>GERVINHO</v>
          </cell>
        </row>
        <row r="224">
          <cell r="D224" t="str">
            <v>GIGLIOTTI</v>
          </cell>
        </row>
        <row r="225">
          <cell r="D225" t="str">
            <v>GIGNAC</v>
          </cell>
        </row>
        <row r="226">
          <cell r="D226" t="str">
            <v>GIULY</v>
          </cell>
        </row>
        <row r="227">
          <cell r="D227" t="str">
            <v>GNABOUYOU</v>
          </cell>
        </row>
        <row r="228">
          <cell r="D228" t="str">
            <v>GOMIS</v>
          </cell>
        </row>
        <row r="229">
          <cell r="D229" t="str">
            <v>GOMIS</v>
          </cell>
        </row>
        <row r="230">
          <cell r="D230" t="str">
            <v>GONALONS</v>
          </cell>
        </row>
        <row r="231">
          <cell r="D231" t="str">
            <v>GONZALEZ</v>
          </cell>
        </row>
        <row r="232">
          <cell r="D232" t="str">
            <v>GOSSO</v>
          </cell>
        </row>
        <row r="233">
          <cell r="D233" t="str">
            <v>GOUFFRAN</v>
          </cell>
        </row>
        <row r="234">
          <cell r="D234" t="str">
            <v>GOULON</v>
          </cell>
        </row>
        <row r="235">
          <cell r="D235" t="str">
            <v>GOURCUFF</v>
          </cell>
        </row>
        <row r="236">
          <cell r="D236" t="str">
            <v>GOVOU</v>
          </cell>
        </row>
        <row r="237">
          <cell r="D237" t="str">
            <v>GRéGORINI</v>
          </cell>
        </row>
        <row r="238">
          <cell r="D238" t="str">
            <v>GRENIER</v>
          </cell>
        </row>
        <row r="239">
          <cell r="D239" t="str">
            <v>GRICHTING</v>
          </cell>
        </row>
        <row r="240">
          <cell r="D240" t="str">
            <v>GRONDIN</v>
          </cell>
        </row>
        <row r="241">
          <cell r="D241" t="str">
            <v>GUDJOHNSEN</v>
          </cell>
        </row>
        <row r="242">
          <cell r="D242" t="str">
            <v>GUNNARSSON</v>
          </cell>
        </row>
        <row r="243">
          <cell r="D243" t="str">
            <v>GYAN</v>
          </cell>
        </row>
        <row r="244">
          <cell r="D244" t="str">
            <v>HADJI</v>
          </cell>
        </row>
        <row r="245">
          <cell r="D245" t="str">
            <v>HANSSON</v>
          </cell>
        </row>
        <row r="246">
          <cell r="D246" t="str">
            <v>HARTOCK</v>
          </cell>
        </row>
        <row r="247">
          <cell r="D247" t="str">
            <v>HARUNA</v>
          </cell>
        </row>
        <row r="248">
          <cell r="D248" t="str">
            <v>HAUTCœUR</v>
          </cell>
        </row>
        <row r="249">
          <cell r="D249" t="str">
            <v>HAZARD</v>
          </cell>
        </row>
        <row r="250">
          <cell r="D250" t="str">
            <v>HEINZE</v>
          </cell>
        </row>
        <row r="251">
          <cell r="D251" t="str">
            <v>HELLEBUYCK</v>
          </cell>
        </row>
        <row r="252">
          <cell r="D252" t="str">
            <v>HELSTAD</v>
          </cell>
        </row>
        <row r="253">
          <cell r="D253" t="str">
            <v>HENGBART</v>
          </cell>
        </row>
        <row r="254">
          <cell r="D254" t="str">
            <v>HENRIQUE</v>
          </cell>
        </row>
        <row r="255">
          <cell r="D255" t="str">
            <v>HERMACH</v>
          </cell>
        </row>
        <row r="256">
          <cell r="D256" t="str">
            <v>HILTON</v>
          </cell>
        </row>
        <row r="257">
          <cell r="D257" t="str">
            <v>HOARAU</v>
          </cell>
        </row>
        <row r="258">
          <cell r="D258" t="str">
            <v>ILAN</v>
          </cell>
        </row>
        <row r="259">
          <cell r="D259" t="str">
            <v>INAMOTO</v>
          </cell>
        </row>
        <row r="260">
          <cell r="D260" t="str">
            <v>ITO</v>
          </cell>
        </row>
        <row r="261">
          <cell r="D261" t="str">
            <v>ITOUA</v>
          </cell>
        </row>
        <row r="262">
          <cell r="D262" t="str">
            <v>JALLET</v>
          </cell>
        </row>
        <row r="263">
          <cell r="D263" t="str">
            <v>JANOT</v>
          </cell>
        </row>
        <row r="264">
          <cell r="D264" t="str">
            <v>JASSE</v>
          </cell>
        </row>
        <row r="265">
          <cell r="D265" t="str">
            <v>JEBBOUR</v>
          </cell>
        </row>
        <row r="266">
          <cell r="D266" t="str">
            <v>JELEN</v>
          </cell>
        </row>
        <row r="267">
          <cell r="D267" t="str">
            <v>JEMAA</v>
          </cell>
        </row>
        <row r="268">
          <cell r="D268" t="str">
            <v>JEMMALI</v>
          </cell>
        </row>
        <row r="269">
          <cell r="D269" t="str">
            <v>JEUNECHAMP</v>
          </cell>
        </row>
        <row r="270">
          <cell r="D270" t="str">
            <v>JOãO PAULO</v>
          </cell>
        </row>
        <row r="271">
          <cell r="D271" t="str">
            <v>JOINEL</v>
          </cell>
        </row>
        <row r="272">
          <cell r="D272" t="str">
            <v>JOKIC</v>
          </cell>
        </row>
        <row r="273">
          <cell r="D273" t="str">
            <v>JOSEPH-MONROSE</v>
          </cell>
        </row>
        <row r="274">
          <cell r="D274" t="str">
            <v>JOSSE</v>
          </cell>
        </row>
        <row r="275">
          <cell r="D275" t="str">
            <v>JOUFFRE</v>
          </cell>
        </row>
        <row r="276">
          <cell r="D276" t="str">
            <v>JOURDREN</v>
          </cell>
        </row>
        <row r="277">
          <cell r="D277" t="str">
            <v>JUAN</v>
          </cell>
        </row>
        <row r="278">
          <cell r="D278" t="str">
            <v>JURIETTI</v>
          </cell>
        </row>
        <row r="279">
          <cell r="D279" t="str">
            <v>JUSSIê</v>
          </cell>
        </row>
        <row r="280">
          <cell r="D280" t="str">
            <v>KABORé</v>
          </cell>
        </row>
        <row r="281">
          <cell r="D281" t="str">
            <v>KADIR</v>
          </cell>
        </row>
        <row r="282">
          <cell r="D282" t="str">
            <v>KäLLSTRöM</v>
          </cell>
        </row>
        <row r="283">
          <cell r="D283" t="str">
            <v>KARURU</v>
          </cell>
        </row>
        <row r="284">
          <cell r="D284" t="str">
            <v>KASRAOUI</v>
          </cell>
        </row>
        <row r="285">
          <cell r="D285" t="str">
            <v>KEITA</v>
          </cell>
        </row>
        <row r="286">
          <cell r="D286" t="str">
            <v>KOITA</v>
          </cell>
        </row>
        <row r="287">
          <cell r="D287" t="str">
            <v>KOLODZIEJCZAK</v>
          </cell>
        </row>
        <row r="288">
          <cell r="D288" t="str">
            <v>KONE</v>
          </cell>
        </row>
        <row r="289">
          <cell r="D289" t="str">
            <v>KONé</v>
          </cell>
        </row>
        <row r="290">
          <cell r="D290" t="str">
            <v>KOSCIELNY</v>
          </cell>
        </row>
        <row r="291">
          <cell r="D291" t="str">
            <v>KOVACEVIC</v>
          </cell>
        </row>
        <row r="292">
          <cell r="D292" t="str">
            <v>KUCUKOVIC</v>
          </cell>
        </row>
        <row r="293">
          <cell r="D293" t="str">
            <v>LACHOR</v>
          </cell>
        </row>
        <row r="294">
          <cell r="D294" t="str">
            <v>LACOMBE</v>
          </cell>
        </row>
        <row r="295">
          <cell r="D295" t="str">
            <v>LACOURT</v>
          </cell>
        </row>
        <row r="296">
          <cell r="D296" t="str">
            <v>LAMAH</v>
          </cell>
        </row>
        <row r="297">
          <cell r="D297" t="str">
            <v>LANDREAU</v>
          </cell>
        </row>
        <row r="298">
          <cell r="D298" t="str">
            <v>LANDRIN</v>
          </cell>
        </row>
        <row r="299">
          <cell r="D299" t="str">
            <v>LAPEYRE</v>
          </cell>
        </row>
        <row r="300">
          <cell r="D300" t="str">
            <v>LASNE</v>
          </cell>
        </row>
        <row r="301">
          <cell r="D301" t="str">
            <v>LAURENTI</v>
          </cell>
        </row>
        <row r="302">
          <cell r="D302" t="str">
            <v>LE CROM</v>
          </cell>
        </row>
        <row r="303">
          <cell r="D303" t="str">
            <v>LE LAN</v>
          </cell>
        </row>
        <row r="304">
          <cell r="D304" t="str">
            <v>LE TALLEC</v>
          </cell>
        </row>
        <row r="305">
          <cell r="D305" t="str">
            <v>LECA</v>
          </cell>
        </row>
        <row r="306">
          <cell r="D306" t="str">
            <v>LECOINTE</v>
          </cell>
        </row>
        <row r="307">
          <cell r="D307" t="str">
            <v>LEJEUNE</v>
          </cell>
        </row>
        <row r="308">
          <cell r="D308" t="str">
            <v>LEKO</v>
          </cell>
        </row>
        <row r="309">
          <cell r="D309" t="str">
            <v>LEMAITRE</v>
          </cell>
        </row>
        <row r="310">
          <cell r="D310" t="str">
            <v>LEMOINE</v>
          </cell>
        </row>
        <row r="311">
          <cell r="D311" t="str">
            <v>LEROY</v>
          </cell>
        </row>
        <row r="312">
          <cell r="D312" t="str">
            <v>LETIZI</v>
          </cell>
        </row>
        <row r="313">
          <cell r="D313" t="str">
            <v>LICATA</v>
          </cell>
        </row>
        <row r="314">
          <cell r="D314" t="str">
            <v>LINGANZI KOUMBA</v>
          </cell>
        </row>
        <row r="315">
          <cell r="D315" t="str">
            <v>LJUBOJA</v>
          </cell>
        </row>
        <row r="316">
          <cell r="D316" t="str">
            <v>LLORIS</v>
          </cell>
        </row>
        <row r="317">
          <cell r="D317" t="str">
            <v>LOLO</v>
          </cell>
        </row>
        <row r="318">
          <cell r="D318" t="str">
            <v>LOPEZ</v>
          </cell>
        </row>
        <row r="319">
          <cell r="D319" t="str">
            <v>LORIOT</v>
          </cell>
        </row>
        <row r="320">
          <cell r="D320" t="str">
            <v>LOTIèS</v>
          </cell>
        </row>
        <row r="321">
          <cell r="D321" t="str">
            <v>LOUVION</v>
          </cell>
        </row>
        <row r="322">
          <cell r="D322" t="str">
            <v>LUAN</v>
          </cell>
        </row>
        <row r="323">
          <cell r="D323" t="str">
            <v>LUYINDULA</v>
          </cell>
        </row>
        <row r="324">
          <cell r="D324" t="str">
            <v>LUZI</v>
          </cell>
        </row>
        <row r="325">
          <cell r="D325" t="str">
            <v>LYNG</v>
          </cell>
        </row>
        <row r="326">
          <cell r="D326" t="str">
            <v>MABIALA</v>
          </cell>
        </row>
        <row r="327">
          <cell r="D327" t="str">
            <v>MACALUSO</v>
          </cell>
        </row>
        <row r="328">
          <cell r="D328" t="str">
            <v>MACHADO</v>
          </cell>
        </row>
        <row r="329">
          <cell r="D329" t="str">
            <v>MACQUET</v>
          </cell>
        </row>
        <row r="330">
          <cell r="D330" t="str">
            <v>MAïGA</v>
          </cell>
        </row>
        <row r="331">
          <cell r="D331" t="str">
            <v>MAINFROI</v>
          </cell>
        </row>
        <row r="332">
          <cell r="D332" t="str">
            <v>MAKARIDZE</v>
          </cell>
        </row>
        <row r="333">
          <cell r="D333" t="str">
            <v>MAKELELE</v>
          </cell>
        </row>
        <row r="334">
          <cell r="D334" t="str">
            <v>MAKONDA</v>
          </cell>
        </row>
        <row r="335">
          <cell r="D335" t="str">
            <v>MAKOUN</v>
          </cell>
        </row>
        <row r="336">
          <cell r="D336" t="str">
            <v>MALONGA</v>
          </cell>
        </row>
        <row r="337">
          <cell r="D337" t="str">
            <v>MANDANDA</v>
          </cell>
        </row>
        <row r="338">
          <cell r="D338" t="str">
            <v>MANGANE</v>
          </cell>
        </row>
        <row r="339">
          <cell r="D339" t="str">
            <v>MANGANI</v>
          </cell>
        </row>
        <row r="340">
          <cell r="D340" t="str">
            <v>MANSALY</v>
          </cell>
        </row>
        <row r="341">
          <cell r="D341" t="str">
            <v>MANSARé</v>
          </cell>
        </row>
        <row r="342">
          <cell r="D342" t="str">
            <v>MANSOURI</v>
          </cell>
        </row>
        <row r="343">
          <cell r="D343" t="str">
            <v>MAOULIDA</v>
          </cell>
        </row>
        <row r="344">
          <cell r="D344" t="str">
            <v>MARANGE</v>
          </cell>
        </row>
        <row r="345">
          <cell r="D345" t="str">
            <v>MARCHAL</v>
          </cell>
        </row>
        <row r="346">
          <cell r="D346" t="str">
            <v>MARCQ</v>
          </cell>
        </row>
        <row r="347">
          <cell r="D347" t="str">
            <v>MARIC</v>
          </cell>
        </row>
        <row r="348">
          <cell r="D348" t="str">
            <v>MARTIN</v>
          </cell>
        </row>
        <row r="349">
          <cell r="D349" t="str">
            <v>MARTIN</v>
          </cell>
        </row>
        <row r="350">
          <cell r="D350" t="str">
            <v>MARVEAUX</v>
          </cell>
        </row>
        <row r="351">
          <cell r="D351" t="str">
            <v>MARVEAUX</v>
          </cell>
        </row>
        <row r="352">
          <cell r="D352" t="str">
            <v>MATER</v>
          </cell>
        </row>
        <row r="353">
          <cell r="D353" t="str">
            <v>MATSUI</v>
          </cell>
        </row>
        <row r="354">
          <cell r="D354" t="str">
            <v>MATUIDI</v>
          </cell>
        </row>
        <row r="355">
          <cell r="D355" t="str">
            <v>MAUBLEU</v>
          </cell>
        </row>
        <row r="356">
          <cell r="D356" t="str">
            <v>MAURICE</v>
          </cell>
        </row>
        <row r="357">
          <cell r="D357" t="str">
            <v>MAURICE-BELAY</v>
          </cell>
        </row>
        <row r="358">
          <cell r="D358" t="str">
            <v>MAVUBA</v>
          </cell>
        </row>
        <row r="359">
          <cell r="D359" t="str">
            <v>M'BENGUE</v>
          </cell>
        </row>
        <row r="360">
          <cell r="D360" t="str">
            <v>M'BIA</v>
          </cell>
        </row>
        <row r="361">
          <cell r="D361" t="str">
            <v>MEHAMHA</v>
          </cell>
        </row>
        <row r="362">
          <cell r="D362" t="str">
            <v>MENDY</v>
          </cell>
        </row>
        <row r="363">
          <cell r="D363" t="str">
            <v>MIGNOT</v>
          </cell>
        </row>
        <row r="364">
          <cell r="D364" t="str">
            <v>MIKARI</v>
          </cell>
        </row>
        <row r="365">
          <cell r="D365" t="str">
            <v>MILOVANOVIC</v>
          </cell>
        </row>
        <row r="366">
          <cell r="D366" t="str">
            <v>MIRALLAS</v>
          </cell>
        </row>
        <row r="367">
          <cell r="D367" t="str">
            <v>MODESTO</v>
          </cell>
        </row>
        <row r="368">
          <cell r="D368" t="str">
            <v>MOLLO</v>
          </cell>
        </row>
        <row r="369">
          <cell r="D369" t="str">
            <v>MONGONGU</v>
          </cell>
        </row>
        <row r="370">
          <cell r="D370" t="str">
            <v>MONNET-PAQUET</v>
          </cell>
        </row>
        <row r="371">
          <cell r="D371" t="str">
            <v>MONSOREAU</v>
          </cell>
        </row>
        <row r="372">
          <cell r="D372" t="str">
            <v>MONTANO</v>
          </cell>
        </row>
        <row r="373">
          <cell r="D373" t="str">
            <v>MONTERRUBIO</v>
          </cell>
        </row>
        <row r="374">
          <cell r="D374" t="str">
            <v>MOREAU</v>
          </cell>
        </row>
        <row r="375">
          <cell r="D375" t="str">
            <v>MOREIRA</v>
          </cell>
        </row>
        <row r="376">
          <cell r="D376" t="str">
            <v>MOREL</v>
          </cell>
        </row>
        <row r="377">
          <cell r="D377" t="str">
            <v>MORIENTES</v>
          </cell>
        </row>
        <row r="378">
          <cell r="D378" t="str">
            <v>MOUKO</v>
          </cell>
        </row>
        <row r="379">
          <cell r="D379" t="str">
            <v>MOULOUNGUI</v>
          </cell>
        </row>
        <row r="380">
          <cell r="D380" t="str">
            <v>MOUNIER</v>
          </cell>
        </row>
        <row r="381">
          <cell r="D381" t="str">
            <v>MOUSSILOU</v>
          </cell>
        </row>
        <row r="382">
          <cell r="D382" t="str">
            <v>MüLLER</v>
          </cell>
        </row>
        <row r="383">
          <cell r="D383" t="str">
            <v>MUNOZ</v>
          </cell>
        </row>
        <row r="384">
          <cell r="D384" t="str">
            <v>MURATORI</v>
          </cell>
        </row>
        <row r="385">
          <cell r="D385" t="str">
            <v>M'VILA</v>
          </cell>
        </row>
        <row r="386">
          <cell r="D386" t="str">
            <v>MVUEMBA</v>
          </cell>
        </row>
        <row r="387">
          <cell r="D387" t="str">
            <v>NAM</v>
          </cell>
        </row>
        <row r="388">
          <cell r="D388" t="str">
            <v>NARRY</v>
          </cell>
        </row>
        <row r="389">
          <cell r="D389" t="str">
            <v>N'DAW</v>
          </cell>
        </row>
        <row r="390">
          <cell r="D390" t="str">
            <v>N'DIAYE</v>
          </cell>
        </row>
        <row r="391">
          <cell r="D391" t="str">
            <v>N'DIAYE</v>
          </cell>
        </row>
        <row r="392">
          <cell r="D392" t="str">
            <v>N'DIAYE</v>
          </cell>
        </row>
        <row r="393">
          <cell r="D393" t="str">
            <v>N'DIAYE</v>
          </cell>
        </row>
        <row r="394">
          <cell r="D394" t="str">
            <v>NDINGA</v>
          </cell>
        </row>
        <row r="395">
          <cell r="D395" t="str">
            <v>N'DY ASSEMBé</v>
          </cell>
        </row>
        <row r="396">
          <cell r="D396" t="str">
            <v>NELSON</v>
          </cell>
        </row>
        <row r="397">
          <cell r="D397" t="str">
            <v>NENê</v>
          </cell>
        </row>
        <row r="398">
          <cell r="D398" t="str">
            <v>NGOYI</v>
          </cell>
        </row>
        <row r="399">
          <cell r="D399" t="str">
            <v>NIANG</v>
          </cell>
        </row>
        <row r="400">
          <cell r="D400" t="str">
            <v>NICULAE</v>
          </cell>
        </row>
        <row r="401">
          <cell r="D401" t="str">
            <v>NIMANI</v>
          </cell>
        </row>
        <row r="402">
          <cell r="D402" t="str">
            <v>N'KOULOU</v>
          </cell>
        </row>
        <row r="403">
          <cell r="D403" t="str">
            <v>NKWELLE</v>
          </cell>
        </row>
        <row r="404">
          <cell r="D404" t="str">
            <v>NOGUEIRA</v>
          </cell>
        </row>
        <row r="405">
          <cell r="D405" t="str">
            <v>NOUNKEU</v>
          </cell>
        </row>
        <row r="406">
          <cell r="D406" t="str">
            <v>OBRANIAK</v>
          </cell>
        </row>
        <row r="407">
          <cell r="D407" t="str">
            <v>OLIECH</v>
          </cell>
        </row>
        <row r="408">
          <cell r="D408" t="str">
            <v>OSPINA</v>
          </cell>
        </row>
        <row r="409">
          <cell r="D409" t="str">
            <v>OUADDOU</v>
          </cell>
        </row>
        <row r="410">
          <cell r="D410" t="str">
            <v>OUKIDJA</v>
          </cell>
        </row>
        <row r="411">
          <cell r="D411" t="str">
            <v>OVONO</v>
          </cell>
        </row>
        <row r="412">
          <cell r="D412" t="str">
            <v>PAGIS</v>
          </cell>
        </row>
        <row r="413">
          <cell r="D413" t="str">
            <v>PAILLOT</v>
          </cell>
        </row>
        <row r="414">
          <cell r="D414" t="str">
            <v>PAISLEY</v>
          </cell>
        </row>
        <row r="415">
          <cell r="D415" t="str">
            <v>PARK</v>
          </cell>
        </row>
        <row r="416">
          <cell r="D416" t="str">
            <v>PARTOUCHE</v>
          </cell>
        </row>
        <row r="417">
          <cell r="D417" t="str">
            <v>PAYET</v>
          </cell>
        </row>
        <row r="418">
          <cell r="D418" t="str">
            <v>PEDRETTI</v>
          </cell>
        </row>
        <row r="419">
          <cell r="D419" t="str">
            <v>PELé</v>
          </cell>
        </row>
        <row r="420">
          <cell r="D420" t="str">
            <v>PEñALBA</v>
          </cell>
        </row>
        <row r="421">
          <cell r="D421" t="str">
            <v>PENNETEAU</v>
          </cell>
        </row>
        <row r="422">
          <cell r="D422" t="str">
            <v>PENTECôTE</v>
          </cell>
        </row>
        <row r="423">
          <cell r="D423" t="str">
            <v>PEREZ</v>
          </cell>
        </row>
        <row r="424">
          <cell r="D424" t="str">
            <v>PERQUIS</v>
          </cell>
        </row>
        <row r="425">
          <cell r="D425" t="str">
            <v>PERRIN</v>
          </cell>
        </row>
        <row r="426">
          <cell r="D426" t="str">
            <v>PERRINELLE</v>
          </cell>
        </row>
        <row r="427">
          <cell r="D427" t="str">
            <v>PETIT</v>
          </cell>
        </row>
        <row r="428">
          <cell r="D428" t="str">
            <v>PIERONI</v>
          </cell>
        </row>
        <row r="429">
          <cell r="D429" t="str">
            <v>PILLOT</v>
          </cell>
        </row>
        <row r="430">
          <cell r="D430" t="str">
            <v>PINO</v>
          </cell>
        </row>
        <row r="431">
          <cell r="D431" t="str">
            <v>PIONNIER</v>
          </cell>
        </row>
        <row r="432">
          <cell r="D432" t="str">
            <v>PITAU</v>
          </cell>
        </row>
        <row r="433">
          <cell r="D433" t="str">
            <v>PJANIC</v>
          </cell>
        </row>
        <row r="434">
          <cell r="D434" t="str">
            <v>PLACENTE</v>
          </cell>
        </row>
        <row r="435">
          <cell r="D435" t="str">
            <v>PLANTé</v>
          </cell>
        </row>
        <row r="436">
          <cell r="D436" t="str">
            <v>PLANUS</v>
          </cell>
        </row>
        <row r="437">
          <cell r="D437" t="str">
            <v>PLASIL</v>
          </cell>
        </row>
        <row r="438">
          <cell r="D438" t="str">
            <v>PLESTAN</v>
          </cell>
        </row>
        <row r="439">
          <cell r="D439" t="str">
            <v>POPOV</v>
          </cell>
        </row>
        <row r="440">
          <cell r="D440" t="str">
            <v>POTé</v>
          </cell>
        </row>
        <row r="441">
          <cell r="D441" t="str">
            <v>POUJOL</v>
          </cell>
        </row>
        <row r="442">
          <cell r="D442" t="str">
            <v>PRIVAT</v>
          </cell>
        </row>
        <row r="443">
          <cell r="D443" t="str">
            <v>PUJOL</v>
          </cell>
        </row>
        <row r="444">
          <cell r="D444" t="str">
            <v>PUYGRENIER</v>
          </cell>
        </row>
        <row r="445">
          <cell r="D445" t="str">
            <v>QUANSAH</v>
          </cell>
        </row>
        <row r="446">
          <cell r="D446" t="str">
            <v>QUARTEY</v>
          </cell>
        </row>
        <row r="447">
          <cell r="D447" t="str">
            <v>QUERCIA</v>
          </cell>
        </row>
        <row r="448">
          <cell r="D448" t="str">
            <v>RABUEL</v>
          </cell>
        </row>
        <row r="449">
          <cell r="D449" t="str">
            <v>RAFAEL</v>
          </cell>
        </row>
        <row r="450">
          <cell r="D450" t="str">
            <v>RAMARé</v>
          </cell>
        </row>
        <row r="451">
          <cell r="D451" t="str">
            <v>RAMé</v>
          </cell>
        </row>
        <row r="452">
          <cell r="D452" t="str">
            <v>RAMI</v>
          </cell>
        </row>
        <row r="453">
          <cell r="D453" t="str">
            <v>RAMOS</v>
          </cell>
        </row>
        <row r="454">
          <cell r="D454" t="str">
            <v>RAVET</v>
          </cell>
        </row>
        <row r="455">
          <cell r="D455" t="str">
            <v>RéMY</v>
          </cell>
        </row>
        <row r="456">
          <cell r="D456" t="str">
            <v>RENDULIC</v>
          </cell>
        </row>
        <row r="457">
          <cell r="D457" t="str">
            <v>RéVEILLèRE</v>
          </cell>
        </row>
        <row r="458">
          <cell r="D458" t="str">
            <v>RICHERT</v>
          </cell>
        </row>
        <row r="459">
          <cell r="D459" t="str">
            <v>RIOU</v>
          </cell>
        </row>
        <row r="460">
          <cell r="D460" t="str">
            <v>RIOU</v>
          </cell>
        </row>
        <row r="461">
          <cell r="D461" t="str">
            <v>RIVIèRE</v>
          </cell>
        </row>
        <row r="462">
          <cell r="D462" t="str">
            <v>ROBERT</v>
          </cell>
        </row>
        <row r="463">
          <cell r="D463" t="str">
            <v>ROBIN</v>
          </cell>
        </row>
        <row r="464">
          <cell r="D464" t="str">
            <v>ROCHE</v>
          </cell>
        </row>
        <row r="465">
          <cell r="D465" t="str">
            <v>RODRIGUEZ</v>
          </cell>
        </row>
        <row r="466">
          <cell r="D466" t="str">
            <v>ROMAO</v>
          </cell>
        </row>
        <row r="467">
          <cell r="D467" t="str">
            <v>ROOL</v>
          </cell>
        </row>
        <row r="468">
          <cell r="D468" t="str">
            <v>ROUDET</v>
          </cell>
        </row>
        <row r="469">
          <cell r="D469" t="str">
            <v>RUFFIER</v>
          </cell>
        </row>
        <row r="470">
          <cell r="D470" t="str">
            <v>RUNJE</v>
          </cell>
        </row>
        <row r="471">
          <cell r="D471" t="str">
            <v>SABLé</v>
          </cell>
        </row>
        <row r="472">
          <cell r="D472" t="str">
            <v>SAEZ</v>
          </cell>
        </row>
        <row r="473">
          <cell r="D473" t="str">
            <v>SAGBO</v>
          </cell>
        </row>
        <row r="474">
          <cell r="D474" t="str">
            <v>SAIHI</v>
          </cell>
        </row>
        <row r="475">
          <cell r="D475" t="str">
            <v>SAIVET</v>
          </cell>
        </row>
        <row r="476">
          <cell r="D476" t="str">
            <v>SAKHO</v>
          </cell>
        </row>
        <row r="477">
          <cell r="D477" t="str">
            <v>SAKO</v>
          </cell>
        </row>
        <row r="478">
          <cell r="D478" t="str">
            <v>SAKUWAHA</v>
          </cell>
        </row>
        <row r="479">
          <cell r="D479" t="str">
            <v>SALIBUR</v>
          </cell>
        </row>
        <row r="480">
          <cell r="D480" t="str">
            <v>SAMASSA</v>
          </cell>
        </row>
        <row r="481">
          <cell r="D481" t="str">
            <v>SAMI</v>
          </cell>
        </row>
        <row r="482">
          <cell r="D482" t="str">
            <v>SANCHEZ</v>
          </cell>
        </row>
        <row r="483">
          <cell r="D483" t="str">
            <v>SANKHARé</v>
          </cell>
        </row>
        <row r="484">
          <cell r="D484" t="str">
            <v>SANOGO</v>
          </cell>
        </row>
        <row r="485">
          <cell r="D485" t="str">
            <v>SARTRE</v>
          </cell>
        </row>
        <row r="486">
          <cell r="D486" t="str">
            <v>SAUGET</v>
          </cell>
        </row>
        <row r="487">
          <cell r="D487" t="str">
            <v>SCRIBE</v>
          </cell>
        </row>
        <row r="488">
          <cell r="D488" t="str">
            <v>SEBO</v>
          </cell>
        </row>
        <row r="489">
          <cell r="D489" t="str">
            <v>SèNE</v>
          </cell>
        </row>
        <row r="490">
          <cell r="D490" t="str">
            <v>SERTIC</v>
          </cell>
        </row>
        <row r="491">
          <cell r="D491" t="str">
            <v>SESSEGNON</v>
          </cell>
        </row>
        <row r="492">
          <cell r="D492" t="str">
            <v>SIDIBE</v>
          </cell>
        </row>
        <row r="493">
          <cell r="D493" t="str">
            <v>SIMIC</v>
          </cell>
        </row>
        <row r="494">
          <cell r="D494" t="str">
            <v>SIRIEIX</v>
          </cell>
        </row>
        <row r="495">
          <cell r="D495" t="str">
            <v>SISSOKO</v>
          </cell>
        </row>
        <row r="496">
          <cell r="D496" t="str">
            <v>SITU BUYENTE</v>
          </cell>
        </row>
        <row r="497">
          <cell r="D497" t="str">
            <v>SORIN</v>
          </cell>
        </row>
        <row r="498">
          <cell r="D498" t="str">
            <v>SOSA</v>
          </cell>
        </row>
        <row r="499">
          <cell r="D499" t="str">
            <v>SOUKOUNA</v>
          </cell>
        </row>
        <row r="500">
          <cell r="D500" t="str">
            <v>SOUMARé</v>
          </cell>
        </row>
        <row r="501">
          <cell r="D501" t="str">
            <v>SOUPRAYEN</v>
          </cell>
        </row>
        <row r="502">
          <cell r="D502" t="str">
            <v>SOUQUET</v>
          </cell>
        </row>
        <row r="503">
          <cell r="D503" t="str">
            <v>SOW</v>
          </cell>
        </row>
        <row r="504">
          <cell r="D504" t="str">
            <v>SOW</v>
          </cell>
        </row>
        <row r="505">
          <cell r="D505" t="str">
            <v>SPAHIC</v>
          </cell>
        </row>
        <row r="506">
          <cell r="D506" t="str">
            <v>STEVANOVIC</v>
          </cell>
        </row>
        <row r="507">
          <cell r="D507" t="str">
            <v>STROMSTAD</v>
          </cell>
        </row>
        <row r="508">
          <cell r="D508" t="str">
            <v>SVERKOS</v>
          </cell>
        </row>
        <row r="509">
          <cell r="D509" t="str">
            <v>SYLLA</v>
          </cell>
        </row>
        <row r="510">
          <cell r="D510" t="str">
            <v>TABANOU</v>
          </cell>
        </row>
        <row r="511">
          <cell r="D511" t="str">
            <v>TADIC</v>
          </cell>
        </row>
        <row r="512">
          <cell r="D512" t="str">
            <v>TAFER</v>
          </cell>
        </row>
        <row r="513">
          <cell r="D513" t="str">
            <v>TAIWO</v>
          </cell>
        </row>
        <row r="514">
          <cell r="D514" t="str">
            <v>TAVLARIDIS</v>
          </cell>
        </row>
        <row r="515">
          <cell r="D515" t="str">
            <v>TETTEY</v>
          </cell>
        </row>
        <row r="516">
          <cell r="D516" t="str">
            <v>THéOPHILE-CATHERINE</v>
          </cell>
        </row>
        <row r="517">
          <cell r="D517" t="str">
            <v>THIL</v>
          </cell>
        </row>
        <row r="518">
          <cell r="D518" t="str">
            <v>THOMAS</v>
          </cell>
        </row>
        <row r="519">
          <cell r="D519" t="str">
            <v>THOMERT</v>
          </cell>
        </row>
        <row r="520">
          <cell r="D520" t="str">
            <v>THURAM-ULIEN</v>
          </cell>
        </row>
        <row r="521">
          <cell r="D521" t="str">
            <v>TIéNé</v>
          </cell>
        </row>
        <row r="522">
          <cell r="D522" t="str">
            <v>TINHAN</v>
          </cell>
        </row>
        <row r="523">
          <cell r="D523" t="str">
            <v>TOULALAN</v>
          </cell>
        </row>
        <row r="524">
          <cell r="D524" t="str">
            <v>TOURé</v>
          </cell>
        </row>
        <row r="525">
          <cell r="D525" t="str">
            <v>TOURé</v>
          </cell>
        </row>
        <row r="526">
          <cell r="D526" t="str">
            <v>TRAORé</v>
          </cell>
        </row>
        <row r="527">
          <cell r="D527" t="str">
            <v>TRAORé</v>
          </cell>
        </row>
        <row r="528">
          <cell r="D528" t="str">
            <v>TRAORé</v>
          </cell>
        </row>
        <row r="529">
          <cell r="D529" t="str">
            <v>TRAORé</v>
          </cell>
        </row>
        <row r="530">
          <cell r="D530" t="str">
            <v>TRAORé</v>
          </cell>
        </row>
        <row r="531">
          <cell r="D531" t="str">
            <v>TRAORé</v>
          </cell>
        </row>
        <row r="532">
          <cell r="D532" t="str">
            <v>TRAORé</v>
          </cell>
        </row>
        <row r="533">
          <cell r="D533" t="str">
            <v>TRAORé</v>
          </cell>
        </row>
        <row r="534">
          <cell r="D534" t="str">
            <v>TRéMOULINAS</v>
          </cell>
        </row>
        <row r="535">
          <cell r="D535" t="str">
            <v>TULASNE</v>
          </cell>
        </row>
        <row r="536">
          <cell r="D536" t="str">
            <v>VAHIRUA</v>
          </cell>
        </row>
        <row r="537">
          <cell r="D537" t="str">
            <v>VALBUENA</v>
          </cell>
        </row>
        <row r="538">
          <cell r="D538" t="str">
            <v>VALVERDE</v>
          </cell>
        </row>
        <row r="539">
          <cell r="D539" t="str">
            <v>VANDAM</v>
          </cell>
        </row>
        <row r="540">
          <cell r="D540" t="str">
            <v>VARRAULT</v>
          </cell>
        </row>
        <row r="541">
          <cell r="D541" t="str">
            <v>VERCOUTRE</v>
          </cell>
        </row>
        <row r="542">
          <cell r="D542" t="str">
            <v>VITAKIC</v>
          </cell>
        </row>
        <row r="543">
          <cell r="D543" t="str">
            <v>VITTEK</v>
          </cell>
        </row>
        <row r="544">
          <cell r="D544" t="str">
            <v>VIVIANI</v>
          </cell>
        </row>
        <row r="545">
          <cell r="D545" t="str">
            <v>WAGUE</v>
          </cell>
        </row>
        <row r="546">
          <cell r="D546" t="str">
            <v>WENDEL</v>
          </cell>
        </row>
        <row r="547">
          <cell r="D547" t="str">
            <v>WIMBéE</v>
          </cell>
        </row>
        <row r="548">
          <cell r="D548" t="str">
            <v>YAHIA</v>
          </cell>
        </row>
        <row r="549">
          <cell r="D549" t="str">
            <v>YANGA-MBIWA</v>
          </cell>
        </row>
        <row r="550">
          <cell r="D550" t="str">
            <v>ZOLA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N547"/>
  <sheetViews>
    <sheetView zoomScalePageLayoutView="0" workbookViewId="0" topLeftCell="B1">
      <selection activeCell="G32" sqref="G32"/>
    </sheetView>
  </sheetViews>
  <sheetFormatPr defaultColWidth="11.421875" defaultRowHeight="15"/>
  <cols>
    <col min="1" max="1" width="15.57421875" style="22" customWidth="1"/>
    <col min="2" max="2" width="15.7109375" style="22" customWidth="1"/>
    <col min="3" max="3" width="11.421875" style="22" customWidth="1"/>
    <col min="4" max="4" width="11.8515625" style="22" customWidth="1"/>
    <col min="5" max="6" width="11.421875" style="22" customWidth="1"/>
    <col min="7" max="7" width="12.28125" style="22" customWidth="1"/>
    <col min="8" max="8" width="17.8515625" style="22" customWidth="1"/>
    <col min="9" max="16384" width="11.421875" style="22" customWidth="1"/>
  </cols>
  <sheetData>
    <row r="1" spans="5:14" ht="12">
      <c r="E1" s="22" t="s">
        <v>172</v>
      </c>
      <c r="G1" s="22" t="s">
        <v>171</v>
      </c>
      <c r="H1" s="22" t="s">
        <v>174</v>
      </c>
      <c r="M1" s="22" t="s">
        <v>175</v>
      </c>
      <c r="N1" s="22" t="s">
        <v>176</v>
      </c>
    </row>
    <row r="2" spans="3:14" ht="12">
      <c r="C2" s="23"/>
      <c r="E2" s="22" t="s">
        <v>136</v>
      </c>
      <c r="G2" s="22" t="s">
        <v>108</v>
      </c>
      <c r="H2" s="22" t="s">
        <v>136</v>
      </c>
      <c r="M2" s="22" t="s">
        <v>136</v>
      </c>
      <c r="N2" s="22" t="s">
        <v>136</v>
      </c>
    </row>
    <row r="3" spans="3:14" ht="12">
      <c r="C3" s="23"/>
      <c r="E3" s="22" t="s">
        <v>135</v>
      </c>
      <c r="G3" s="22" t="s">
        <v>168</v>
      </c>
      <c r="H3" s="22" t="s">
        <v>135</v>
      </c>
      <c r="M3" s="22" t="s">
        <v>135</v>
      </c>
      <c r="N3" s="22" t="s">
        <v>135</v>
      </c>
    </row>
    <row r="4" spans="3:7" ht="12">
      <c r="C4" s="23"/>
      <c r="G4" s="22" t="s">
        <v>137</v>
      </c>
    </row>
    <row r="5" spans="3:7" ht="12">
      <c r="C5" s="23"/>
      <c r="G5" s="22" t="s">
        <v>139</v>
      </c>
    </row>
    <row r="6" spans="3:7" ht="12">
      <c r="C6" s="23"/>
      <c r="G6" s="22" t="s">
        <v>169</v>
      </c>
    </row>
    <row r="7" spans="3:7" ht="12">
      <c r="C7" s="23"/>
      <c r="G7" s="22" t="s">
        <v>170</v>
      </c>
    </row>
    <row r="8" ht="12">
      <c r="C8" s="23"/>
    </row>
    <row r="9" ht="12">
      <c r="C9" s="23"/>
    </row>
    <row r="10" ht="12">
      <c r="C10" s="23"/>
    </row>
    <row r="11" ht="12">
      <c r="C11" s="23"/>
    </row>
    <row r="12" ht="12">
      <c r="C12" s="23"/>
    </row>
    <row r="13" ht="12">
      <c r="C13" s="23"/>
    </row>
    <row r="14" ht="12">
      <c r="C14" s="23"/>
    </row>
    <row r="15" ht="12">
      <c r="C15" s="23"/>
    </row>
    <row r="16" ht="12">
      <c r="C16" s="23"/>
    </row>
    <row r="17" ht="12">
      <c r="C17" s="23"/>
    </row>
    <row r="18" ht="12">
      <c r="C18" s="23"/>
    </row>
    <row r="19" ht="12">
      <c r="C19" s="23"/>
    </row>
    <row r="20" ht="12">
      <c r="C20" s="23"/>
    </row>
    <row r="21" ht="12">
      <c r="C21" s="23"/>
    </row>
    <row r="22" ht="12">
      <c r="C22" s="23"/>
    </row>
    <row r="23" ht="12">
      <c r="C23" s="23"/>
    </row>
    <row r="24" ht="12">
      <c r="C24" s="23"/>
    </row>
    <row r="25" ht="12">
      <c r="C25" s="23"/>
    </row>
    <row r="26" ht="12">
      <c r="C26" s="23"/>
    </row>
    <row r="27" ht="12">
      <c r="C27" s="23"/>
    </row>
    <row r="28" ht="12">
      <c r="C28" s="23"/>
    </row>
    <row r="29" ht="12">
      <c r="C29" s="23"/>
    </row>
    <row r="30" ht="12">
      <c r="C30" s="23"/>
    </row>
    <row r="31" ht="12">
      <c r="C31" s="23"/>
    </row>
    <row r="32" ht="12">
      <c r="C32" s="23"/>
    </row>
    <row r="33" ht="12">
      <c r="C33" s="23"/>
    </row>
    <row r="34" ht="12">
      <c r="C34" s="23"/>
    </row>
    <row r="35" ht="12">
      <c r="C35" s="23"/>
    </row>
    <row r="36" ht="12">
      <c r="C36" s="23"/>
    </row>
    <row r="37" ht="12">
      <c r="C37" s="23"/>
    </row>
    <row r="38" ht="12">
      <c r="C38" s="23"/>
    </row>
    <row r="39" ht="12">
      <c r="C39" s="23"/>
    </row>
    <row r="40" ht="12">
      <c r="C40" s="23"/>
    </row>
    <row r="41" ht="12">
      <c r="C41" s="23"/>
    </row>
    <row r="42" ht="12">
      <c r="C42" s="23"/>
    </row>
    <row r="43" ht="12">
      <c r="C43" s="23"/>
    </row>
    <row r="44" ht="12">
      <c r="C44" s="23"/>
    </row>
    <row r="45" ht="12">
      <c r="C45" s="23"/>
    </row>
    <row r="46" ht="12">
      <c r="C46" s="23"/>
    </row>
    <row r="47" ht="12">
      <c r="C47" s="23"/>
    </row>
    <row r="48" ht="12">
      <c r="C48" s="23"/>
    </row>
    <row r="49" ht="12">
      <c r="C49" s="23"/>
    </row>
    <row r="50" ht="12">
      <c r="C50" s="23"/>
    </row>
    <row r="51" ht="12">
      <c r="C51" s="23"/>
    </row>
    <row r="52" ht="12">
      <c r="C52" s="23"/>
    </row>
    <row r="53" ht="12">
      <c r="C53" s="23"/>
    </row>
    <row r="54" ht="12">
      <c r="C54" s="23"/>
    </row>
    <row r="55" ht="12">
      <c r="C55" s="23"/>
    </row>
    <row r="56" ht="12">
      <c r="C56" s="23"/>
    </row>
    <row r="57" ht="12">
      <c r="C57" s="23"/>
    </row>
    <row r="58" ht="12">
      <c r="C58" s="23"/>
    </row>
    <row r="59" ht="12">
      <c r="C59" s="23"/>
    </row>
    <row r="60" ht="12">
      <c r="C60" s="23"/>
    </row>
    <row r="61" ht="12">
      <c r="C61" s="23"/>
    </row>
    <row r="62" ht="12">
      <c r="C62" s="23"/>
    </row>
    <row r="63" ht="12">
      <c r="C63" s="23"/>
    </row>
    <row r="64" ht="12">
      <c r="C64" s="23"/>
    </row>
    <row r="65" ht="12">
      <c r="C65" s="23"/>
    </row>
    <row r="66" ht="12">
      <c r="C66" s="23"/>
    </row>
    <row r="67" ht="12">
      <c r="C67" s="23"/>
    </row>
    <row r="68" ht="12">
      <c r="C68" s="23"/>
    </row>
    <row r="69" ht="12">
      <c r="C69" s="23"/>
    </row>
    <row r="70" ht="12">
      <c r="C70" s="23"/>
    </row>
    <row r="71" ht="12">
      <c r="C71" s="23"/>
    </row>
    <row r="72" ht="12">
      <c r="C72" s="23"/>
    </row>
    <row r="73" ht="12">
      <c r="C73" s="23"/>
    </row>
    <row r="74" ht="12">
      <c r="C74" s="23"/>
    </row>
    <row r="75" ht="12">
      <c r="C75" s="23"/>
    </row>
    <row r="76" ht="12">
      <c r="C76" s="23"/>
    </row>
    <row r="77" ht="12">
      <c r="C77" s="23"/>
    </row>
    <row r="78" ht="12">
      <c r="C78" s="23"/>
    </row>
    <row r="79" ht="12">
      <c r="C79" s="23"/>
    </row>
    <row r="80" ht="12">
      <c r="C80" s="23"/>
    </row>
    <row r="81" ht="12">
      <c r="C81" s="23"/>
    </row>
    <row r="82" ht="12">
      <c r="C82" s="23"/>
    </row>
    <row r="83" ht="12">
      <c r="C83" s="23"/>
    </row>
    <row r="84" ht="12">
      <c r="C84" s="23"/>
    </row>
    <row r="85" ht="12">
      <c r="C85" s="23"/>
    </row>
    <row r="86" ht="12">
      <c r="C86" s="23"/>
    </row>
    <row r="87" ht="12">
      <c r="C87" s="23"/>
    </row>
    <row r="88" ht="12">
      <c r="C88" s="23"/>
    </row>
    <row r="89" ht="12">
      <c r="C89" s="23"/>
    </row>
    <row r="90" ht="12">
      <c r="C90" s="23"/>
    </row>
    <row r="91" ht="12">
      <c r="C91" s="23"/>
    </row>
    <row r="92" ht="12">
      <c r="C92" s="23"/>
    </row>
    <row r="93" ht="12">
      <c r="C93" s="23"/>
    </row>
    <row r="94" ht="12">
      <c r="C94" s="23"/>
    </row>
    <row r="95" ht="12">
      <c r="C95" s="23"/>
    </row>
    <row r="96" ht="12">
      <c r="C96" s="23"/>
    </row>
    <row r="97" ht="12">
      <c r="C97" s="23"/>
    </row>
    <row r="98" ht="12">
      <c r="C98" s="23"/>
    </row>
    <row r="99" ht="12">
      <c r="C99" s="23"/>
    </row>
    <row r="100" ht="12">
      <c r="C100" s="23"/>
    </row>
    <row r="101" ht="12">
      <c r="C101" s="23"/>
    </row>
    <row r="102" ht="12">
      <c r="C102" s="23"/>
    </row>
    <row r="103" ht="12">
      <c r="C103" s="23"/>
    </row>
    <row r="104" ht="12">
      <c r="C104" s="23"/>
    </row>
    <row r="105" ht="12">
      <c r="C105" s="23"/>
    </row>
    <row r="106" ht="12">
      <c r="C106" s="23"/>
    </row>
    <row r="107" ht="12">
      <c r="C107" s="23"/>
    </row>
    <row r="108" ht="12">
      <c r="C108" s="23"/>
    </row>
    <row r="109" ht="12">
      <c r="C109" s="23"/>
    </row>
    <row r="110" ht="12">
      <c r="C110" s="23"/>
    </row>
    <row r="111" ht="12">
      <c r="C111" s="23"/>
    </row>
    <row r="112" ht="12">
      <c r="C112" s="23"/>
    </row>
    <row r="113" ht="12">
      <c r="C113" s="23"/>
    </row>
    <row r="114" ht="12">
      <c r="C114" s="23"/>
    </row>
    <row r="115" ht="12">
      <c r="C115" s="23"/>
    </row>
    <row r="116" ht="12">
      <c r="C116" s="23"/>
    </row>
    <row r="117" ht="12">
      <c r="C117" s="23"/>
    </row>
    <row r="118" ht="12">
      <c r="C118" s="23"/>
    </row>
    <row r="119" ht="12">
      <c r="C119" s="23"/>
    </row>
    <row r="120" ht="12">
      <c r="C120" s="23"/>
    </row>
    <row r="121" ht="12">
      <c r="C121" s="23"/>
    </row>
    <row r="122" ht="12">
      <c r="C122" s="23"/>
    </row>
    <row r="123" ht="12">
      <c r="C123" s="23"/>
    </row>
    <row r="124" ht="12">
      <c r="C124" s="23"/>
    </row>
    <row r="125" ht="12">
      <c r="C125" s="23"/>
    </row>
    <row r="126" ht="12">
      <c r="C126" s="23"/>
    </row>
    <row r="127" ht="12">
      <c r="C127" s="23"/>
    </row>
    <row r="128" ht="12">
      <c r="C128" s="23"/>
    </row>
    <row r="129" ht="12">
      <c r="C129" s="23"/>
    </row>
    <row r="130" ht="12">
      <c r="C130" s="23"/>
    </row>
    <row r="131" ht="12">
      <c r="C131" s="23"/>
    </row>
    <row r="132" ht="12">
      <c r="C132" s="23"/>
    </row>
    <row r="133" ht="12">
      <c r="C133" s="23"/>
    </row>
    <row r="134" ht="12">
      <c r="C134" s="23"/>
    </row>
    <row r="135" ht="12">
      <c r="C135" s="23"/>
    </row>
    <row r="136" ht="12">
      <c r="C136" s="23"/>
    </row>
    <row r="137" ht="12">
      <c r="C137" s="23"/>
    </row>
    <row r="138" ht="12">
      <c r="C138" s="23"/>
    </row>
    <row r="139" ht="12">
      <c r="C139" s="23"/>
    </row>
    <row r="140" ht="12">
      <c r="C140" s="23"/>
    </row>
    <row r="141" ht="12">
      <c r="C141" s="23"/>
    </row>
    <row r="142" ht="12">
      <c r="C142" s="23"/>
    </row>
    <row r="143" ht="12">
      <c r="C143" s="23"/>
    </row>
    <row r="144" ht="12">
      <c r="C144" s="23"/>
    </row>
    <row r="145" ht="12">
      <c r="C145" s="23"/>
    </row>
    <row r="146" ht="12">
      <c r="C146" s="23"/>
    </row>
    <row r="147" ht="12">
      <c r="C147" s="23"/>
    </row>
    <row r="148" ht="12">
      <c r="C148" s="23"/>
    </row>
    <row r="149" ht="12">
      <c r="C149" s="23"/>
    </row>
    <row r="150" ht="12">
      <c r="C150" s="23"/>
    </row>
    <row r="151" ht="12">
      <c r="C151" s="23"/>
    </row>
    <row r="152" ht="12">
      <c r="C152" s="23"/>
    </row>
    <row r="153" ht="12">
      <c r="C153" s="23"/>
    </row>
    <row r="154" ht="12">
      <c r="C154" s="23"/>
    </row>
    <row r="155" ht="12">
      <c r="C155" s="23"/>
    </row>
    <row r="156" ht="12">
      <c r="C156" s="23"/>
    </row>
    <row r="157" ht="12">
      <c r="C157" s="23"/>
    </row>
    <row r="158" ht="12">
      <c r="C158" s="23"/>
    </row>
    <row r="159" ht="12">
      <c r="C159" s="23"/>
    </row>
    <row r="160" ht="12">
      <c r="C160" s="23"/>
    </row>
    <row r="161" ht="12">
      <c r="C161" s="23"/>
    </row>
    <row r="162" ht="12">
      <c r="C162" s="23"/>
    </row>
    <row r="163" ht="12">
      <c r="C163" s="23"/>
    </row>
    <row r="164" ht="12">
      <c r="C164" s="23"/>
    </row>
    <row r="165" ht="12">
      <c r="C165" s="23"/>
    </row>
    <row r="166" ht="12">
      <c r="C166" s="23"/>
    </row>
    <row r="167" ht="12">
      <c r="C167" s="23"/>
    </row>
    <row r="168" ht="12">
      <c r="C168" s="23"/>
    </row>
    <row r="169" ht="12">
      <c r="C169" s="23"/>
    </row>
    <row r="170" ht="12">
      <c r="C170" s="23"/>
    </row>
    <row r="171" ht="12">
      <c r="C171" s="23"/>
    </row>
    <row r="172" ht="12">
      <c r="C172" s="23"/>
    </row>
    <row r="173" ht="12">
      <c r="C173" s="23"/>
    </row>
    <row r="174" ht="12">
      <c r="C174" s="23"/>
    </row>
    <row r="175" ht="12">
      <c r="C175" s="23"/>
    </row>
    <row r="176" ht="12">
      <c r="C176" s="23"/>
    </row>
    <row r="177" ht="12">
      <c r="C177" s="23"/>
    </row>
    <row r="178" ht="12">
      <c r="C178" s="23"/>
    </row>
    <row r="179" ht="12">
      <c r="C179" s="23"/>
    </row>
    <row r="180" ht="12">
      <c r="C180" s="23"/>
    </row>
    <row r="181" ht="12">
      <c r="C181" s="23"/>
    </row>
    <row r="182" ht="12">
      <c r="C182" s="23"/>
    </row>
    <row r="183" ht="12">
      <c r="C183" s="23"/>
    </row>
    <row r="184" ht="12">
      <c r="C184" s="23"/>
    </row>
    <row r="185" ht="12">
      <c r="C185" s="23"/>
    </row>
    <row r="186" ht="12">
      <c r="C186" s="23"/>
    </row>
    <row r="187" ht="12">
      <c r="C187" s="23"/>
    </row>
    <row r="188" ht="12">
      <c r="C188" s="23"/>
    </row>
    <row r="189" ht="12">
      <c r="C189" s="23"/>
    </row>
    <row r="190" ht="12">
      <c r="C190" s="23"/>
    </row>
    <row r="191" ht="12">
      <c r="C191" s="23"/>
    </row>
    <row r="192" ht="12">
      <c r="C192" s="23"/>
    </row>
    <row r="193" ht="12">
      <c r="C193" s="23"/>
    </row>
    <row r="194" ht="12">
      <c r="C194" s="23"/>
    </row>
    <row r="195" ht="12">
      <c r="C195" s="23"/>
    </row>
    <row r="196" ht="12">
      <c r="C196" s="23"/>
    </row>
    <row r="197" ht="12">
      <c r="C197" s="23"/>
    </row>
    <row r="198" ht="12">
      <c r="C198" s="23"/>
    </row>
    <row r="199" ht="12">
      <c r="C199" s="23"/>
    </row>
    <row r="200" ht="12">
      <c r="C200" s="23"/>
    </row>
    <row r="201" ht="12">
      <c r="C201" s="23"/>
    </row>
    <row r="202" ht="12">
      <c r="C202" s="23"/>
    </row>
    <row r="203" ht="12">
      <c r="C203" s="23"/>
    </row>
    <row r="204" ht="12">
      <c r="C204" s="23"/>
    </row>
    <row r="205" ht="12">
      <c r="C205" s="23"/>
    </row>
    <row r="206" ht="12">
      <c r="C206" s="23"/>
    </row>
    <row r="207" ht="12">
      <c r="C207" s="23"/>
    </row>
    <row r="208" ht="12">
      <c r="C208" s="23"/>
    </row>
    <row r="209" ht="12">
      <c r="C209" s="23"/>
    </row>
    <row r="210" ht="12">
      <c r="C210" s="23"/>
    </row>
    <row r="211" ht="12">
      <c r="C211" s="23"/>
    </row>
    <row r="212" ht="12">
      <c r="C212" s="23"/>
    </row>
    <row r="213" ht="12">
      <c r="C213" s="23"/>
    </row>
    <row r="214" ht="12">
      <c r="C214" s="23"/>
    </row>
    <row r="215" ht="12">
      <c r="C215" s="23"/>
    </row>
    <row r="216" ht="12">
      <c r="C216" s="23"/>
    </row>
    <row r="217" ht="12">
      <c r="C217" s="23"/>
    </row>
    <row r="218" ht="12">
      <c r="C218" s="23"/>
    </row>
    <row r="219" ht="12">
      <c r="C219" s="23"/>
    </row>
    <row r="220" ht="12">
      <c r="C220" s="23"/>
    </row>
    <row r="221" ht="12">
      <c r="C221" s="23"/>
    </row>
    <row r="222" ht="12">
      <c r="C222" s="23"/>
    </row>
    <row r="223" ht="12">
      <c r="C223" s="23"/>
    </row>
    <row r="224" ht="12">
      <c r="C224" s="23"/>
    </row>
    <row r="225" ht="12">
      <c r="C225" s="23"/>
    </row>
    <row r="226" ht="12">
      <c r="C226" s="23"/>
    </row>
    <row r="227" ht="12">
      <c r="C227" s="23"/>
    </row>
    <row r="228" ht="12">
      <c r="C228" s="23"/>
    </row>
    <row r="229" ht="12">
      <c r="C229" s="23"/>
    </row>
    <row r="230" ht="12">
      <c r="C230" s="23"/>
    </row>
    <row r="231" ht="12">
      <c r="C231" s="23"/>
    </row>
    <row r="232" ht="12">
      <c r="C232" s="23"/>
    </row>
    <row r="233" ht="12">
      <c r="C233" s="23"/>
    </row>
    <row r="234" ht="12">
      <c r="C234" s="23"/>
    </row>
    <row r="235" ht="12">
      <c r="C235" s="23"/>
    </row>
    <row r="236" ht="12">
      <c r="C236" s="23"/>
    </row>
    <row r="237" ht="12">
      <c r="C237" s="23"/>
    </row>
    <row r="238" ht="12">
      <c r="C238" s="23"/>
    </row>
    <row r="239" ht="12">
      <c r="C239" s="23"/>
    </row>
    <row r="240" ht="12">
      <c r="C240" s="23"/>
    </row>
    <row r="241" ht="12">
      <c r="C241" s="23"/>
    </row>
    <row r="242" ht="12">
      <c r="C242" s="23"/>
    </row>
    <row r="243" ht="12">
      <c r="C243" s="23"/>
    </row>
    <row r="244" ht="12">
      <c r="C244" s="23"/>
    </row>
    <row r="245" ht="12">
      <c r="C245" s="23"/>
    </row>
    <row r="246" ht="12">
      <c r="C246" s="23"/>
    </row>
    <row r="247" ht="12">
      <c r="C247" s="23"/>
    </row>
    <row r="248" ht="12">
      <c r="C248" s="23"/>
    </row>
    <row r="249" ht="12">
      <c r="C249" s="23"/>
    </row>
    <row r="250" ht="12">
      <c r="C250" s="23"/>
    </row>
    <row r="251" ht="12">
      <c r="C251" s="23"/>
    </row>
    <row r="252" ht="12">
      <c r="C252" s="23"/>
    </row>
    <row r="253" ht="12">
      <c r="C253" s="23"/>
    </row>
    <row r="254" ht="12">
      <c r="C254" s="23"/>
    </row>
    <row r="255" ht="12">
      <c r="C255" s="23"/>
    </row>
    <row r="256" ht="12">
      <c r="C256" s="23"/>
    </row>
    <row r="257" ht="12">
      <c r="C257" s="23"/>
    </row>
    <row r="258" ht="12">
      <c r="C258" s="23"/>
    </row>
    <row r="259" ht="12">
      <c r="C259" s="23"/>
    </row>
    <row r="260" ht="12">
      <c r="C260" s="23"/>
    </row>
    <row r="261" ht="12">
      <c r="C261" s="23"/>
    </row>
    <row r="262" ht="12">
      <c r="C262" s="23"/>
    </row>
    <row r="263" ht="12">
      <c r="C263" s="23"/>
    </row>
    <row r="264" ht="12">
      <c r="C264" s="23"/>
    </row>
    <row r="265" ht="12">
      <c r="C265" s="23"/>
    </row>
    <row r="266" ht="12">
      <c r="C266" s="23"/>
    </row>
    <row r="267" ht="12">
      <c r="C267" s="23"/>
    </row>
    <row r="268" ht="12">
      <c r="C268" s="23"/>
    </row>
    <row r="269" ht="12">
      <c r="C269" s="23"/>
    </row>
    <row r="270" ht="12">
      <c r="C270" s="23"/>
    </row>
    <row r="271" ht="12">
      <c r="C271" s="23"/>
    </row>
    <row r="272" ht="12">
      <c r="C272" s="23"/>
    </row>
    <row r="273" ht="12">
      <c r="C273" s="23"/>
    </row>
    <row r="274" ht="12">
      <c r="C274" s="23"/>
    </row>
    <row r="275" ht="12">
      <c r="C275" s="23"/>
    </row>
    <row r="276" ht="12">
      <c r="C276" s="23"/>
    </row>
    <row r="277" ht="12">
      <c r="C277" s="23"/>
    </row>
    <row r="278" ht="12">
      <c r="C278" s="23"/>
    </row>
    <row r="279" ht="12">
      <c r="C279" s="23"/>
    </row>
    <row r="280" ht="12">
      <c r="C280" s="23"/>
    </row>
    <row r="281" ht="12">
      <c r="C281" s="23"/>
    </row>
    <row r="282" ht="12">
      <c r="C282" s="23"/>
    </row>
    <row r="283" ht="12">
      <c r="C283" s="23"/>
    </row>
    <row r="284" ht="12">
      <c r="C284" s="23"/>
    </row>
    <row r="285" ht="12">
      <c r="C285" s="23"/>
    </row>
    <row r="286" ht="12">
      <c r="C286" s="23"/>
    </row>
    <row r="287" ht="12">
      <c r="C287" s="23"/>
    </row>
    <row r="288" ht="12">
      <c r="C288" s="23"/>
    </row>
    <row r="289" ht="12">
      <c r="C289" s="23"/>
    </row>
    <row r="290" ht="12">
      <c r="C290" s="23"/>
    </row>
    <row r="291" ht="12">
      <c r="C291" s="23"/>
    </row>
    <row r="292" ht="12">
      <c r="C292" s="23"/>
    </row>
    <row r="293" ht="12">
      <c r="C293" s="23"/>
    </row>
    <row r="294" ht="12">
      <c r="C294" s="23"/>
    </row>
    <row r="295" ht="12">
      <c r="C295" s="23"/>
    </row>
    <row r="296" ht="12">
      <c r="C296" s="23"/>
    </row>
    <row r="297" ht="12">
      <c r="C297" s="23"/>
    </row>
    <row r="298" ht="12">
      <c r="C298" s="23"/>
    </row>
    <row r="299" ht="12">
      <c r="C299" s="23"/>
    </row>
    <row r="300" ht="12">
      <c r="C300" s="23"/>
    </row>
    <row r="301" ht="12">
      <c r="C301" s="23"/>
    </row>
    <row r="302" ht="12">
      <c r="C302" s="23"/>
    </row>
    <row r="303" ht="12">
      <c r="C303" s="23"/>
    </row>
    <row r="304" ht="12">
      <c r="C304" s="23"/>
    </row>
    <row r="305" ht="12">
      <c r="C305" s="23"/>
    </row>
    <row r="306" ht="12">
      <c r="C306" s="23"/>
    </row>
    <row r="307" ht="12">
      <c r="C307" s="23"/>
    </row>
    <row r="308" ht="12">
      <c r="C308" s="23"/>
    </row>
    <row r="309" ht="12">
      <c r="C309" s="23"/>
    </row>
    <row r="310" ht="12">
      <c r="C310" s="23"/>
    </row>
    <row r="311" ht="12">
      <c r="C311" s="23"/>
    </row>
    <row r="312" ht="12">
      <c r="C312" s="23"/>
    </row>
    <row r="313" ht="12">
      <c r="C313" s="23"/>
    </row>
    <row r="314" ht="12">
      <c r="C314" s="23"/>
    </row>
    <row r="315" ht="12">
      <c r="C315" s="23"/>
    </row>
    <row r="316" ht="12">
      <c r="C316" s="23"/>
    </row>
    <row r="317" ht="12">
      <c r="C317" s="23"/>
    </row>
    <row r="318" ht="12">
      <c r="C318" s="23"/>
    </row>
    <row r="319" ht="12">
      <c r="C319" s="23"/>
    </row>
    <row r="320" ht="12">
      <c r="C320" s="23"/>
    </row>
    <row r="321" ht="12">
      <c r="C321" s="23"/>
    </row>
    <row r="322" ht="12">
      <c r="C322" s="23"/>
    </row>
    <row r="323" ht="12">
      <c r="C323" s="23"/>
    </row>
    <row r="324" ht="12">
      <c r="C324" s="23"/>
    </row>
    <row r="325" ht="12">
      <c r="C325" s="23"/>
    </row>
    <row r="326" ht="12">
      <c r="C326" s="23"/>
    </row>
    <row r="327" ht="12">
      <c r="C327" s="23"/>
    </row>
    <row r="328" ht="12">
      <c r="C328" s="23"/>
    </row>
    <row r="329" ht="12">
      <c r="C329" s="23"/>
    </row>
    <row r="330" ht="12">
      <c r="C330" s="23"/>
    </row>
    <row r="331" ht="12">
      <c r="C331" s="23"/>
    </row>
    <row r="332" ht="12">
      <c r="C332" s="23"/>
    </row>
    <row r="333" ht="12">
      <c r="C333" s="23"/>
    </row>
    <row r="334" ht="12">
      <c r="C334" s="23"/>
    </row>
    <row r="335" ht="12">
      <c r="C335" s="23"/>
    </row>
    <row r="336" ht="12">
      <c r="C336" s="23"/>
    </row>
    <row r="337" ht="12">
      <c r="C337" s="23"/>
    </row>
    <row r="338" ht="12">
      <c r="C338" s="23"/>
    </row>
    <row r="339" ht="12">
      <c r="C339" s="23"/>
    </row>
    <row r="340" ht="12">
      <c r="C340" s="23"/>
    </row>
    <row r="341" ht="12">
      <c r="C341" s="23"/>
    </row>
    <row r="342" ht="12">
      <c r="C342" s="23"/>
    </row>
    <row r="343" ht="12">
      <c r="C343" s="23"/>
    </row>
    <row r="344" ht="12">
      <c r="C344" s="23"/>
    </row>
    <row r="345" ht="12">
      <c r="C345" s="23"/>
    </row>
    <row r="346" ht="12">
      <c r="C346" s="23"/>
    </row>
    <row r="347" ht="12">
      <c r="C347" s="23"/>
    </row>
    <row r="348" ht="12">
      <c r="C348" s="23"/>
    </row>
    <row r="349" ht="12">
      <c r="C349" s="23"/>
    </row>
    <row r="350" ht="12">
      <c r="C350" s="23"/>
    </row>
    <row r="351" ht="12">
      <c r="C351" s="23"/>
    </row>
    <row r="352" ht="12">
      <c r="C352" s="23"/>
    </row>
    <row r="353" ht="12">
      <c r="C353" s="23"/>
    </row>
    <row r="354" ht="12">
      <c r="C354" s="23"/>
    </row>
    <row r="355" ht="12">
      <c r="C355" s="23"/>
    </row>
    <row r="356" ht="12">
      <c r="C356" s="23"/>
    </row>
    <row r="357" ht="12">
      <c r="C357" s="23"/>
    </row>
    <row r="358" ht="12">
      <c r="C358" s="23"/>
    </row>
    <row r="359" ht="12">
      <c r="C359" s="23"/>
    </row>
    <row r="360" ht="12">
      <c r="C360" s="23"/>
    </row>
    <row r="361" ht="12">
      <c r="C361" s="23"/>
    </row>
    <row r="362" ht="12">
      <c r="C362" s="23"/>
    </row>
    <row r="363" ht="12">
      <c r="C363" s="23"/>
    </row>
    <row r="364" ht="12">
      <c r="C364" s="23"/>
    </row>
    <row r="365" ht="12">
      <c r="C365" s="23"/>
    </row>
    <row r="366" ht="12">
      <c r="C366" s="23"/>
    </row>
    <row r="367" ht="12">
      <c r="C367" s="23"/>
    </row>
    <row r="368" ht="12">
      <c r="C368" s="23"/>
    </row>
    <row r="369" ht="12">
      <c r="C369" s="23"/>
    </row>
    <row r="370" ht="12">
      <c r="C370" s="23"/>
    </row>
    <row r="371" ht="12">
      <c r="C371" s="23"/>
    </row>
    <row r="372" ht="12">
      <c r="C372" s="23"/>
    </row>
    <row r="373" ht="12">
      <c r="C373" s="23"/>
    </row>
    <row r="374" ht="12">
      <c r="C374" s="23"/>
    </row>
    <row r="375" ht="12">
      <c r="C375" s="23"/>
    </row>
    <row r="376" ht="12">
      <c r="C376" s="23"/>
    </row>
    <row r="377" ht="12">
      <c r="C377" s="23"/>
    </row>
    <row r="378" ht="12">
      <c r="C378" s="23"/>
    </row>
    <row r="379" ht="12">
      <c r="C379" s="23"/>
    </row>
    <row r="380" ht="12">
      <c r="C380" s="23"/>
    </row>
    <row r="381" ht="12">
      <c r="C381" s="23"/>
    </row>
    <row r="382" ht="12">
      <c r="C382" s="23"/>
    </row>
    <row r="383" ht="12">
      <c r="C383" s="23"/>
    </row>
    <row r="384" ht="12">
      <c r="C384" s="23"/>
    </row>
    <row r="385" ht="12">
      <c r="C385" s="23"/>
    </row>
    <row r="386" ht="12">
      <c r="C386" s="23"/>
    </row>
    <row r="387" ht="12">
      <c r="C387" s="23"/>
    </row>
    <row r="388" ht="12">
      <c r="C388" s="23"/>
    </row>
    <row r="389" ht="12">
      <c r="C389" s="23"/>
    </row>
    <row r="390" ht="12">
      <c r="C390" s="23"/>
    </row>
    <row r="391" ht="12">
      <c r="C391" s="23"/>
    </row>
    <row r="392" ht="12">
      <c r="C392" s="23"/>
    </row>
    <row r="393" ht="12">
      <c r="C393" s="23"/>
    </row>
    <row r="394" ht="12">
      <c r="C394" s="23"/>
    </row>
    <row r="395" ht="12">
      <c r="C395" s="23"/>
    </row>
    <row r="396" ht="12">
      <c r="C396" s="23"/>
    </row>
    <row r="397" ht="12">
      <c r="C397" s="23"/>
    </row>
    <row r="398" ht="12">
      <c r="C398" s="23"/>
    </row>
    <row r="399" ht="12">
      <c r="C399" s="23"/>
    </row>
    <row r="400" ht="12">
      <c r="C400" s="23"/>
    </row>
    <row r="401" ht="12">
      <c r="C401" s="23"/>
    </row>
    <row r="402" ht="12">
      <c r="C402" s="23"/>
    </row>
    <row r="403" ht="12">
      <c r="C403" s="23"/>
    </row>
    <row r="404" ht="12">
      <c r="C404" s="23"/>
    </row>
    <row r="405" ht="12">
      <c r="C405" s="23"/>
    </row>
    <row r="406" ht="12">
      <c r="C406" s="23"/>
    </row>
    <row r="407" ht="12">
      <c r="C407" s="23"/>
    </row>
    <row r="408" ht="12">
      <c r="C408" s="23"/>
    </row>
    <row r="409" ht="12">
      <c r="C409" s="23"/>
    </row>
    <row r="410" ht="12">
      <c r="C410" s="23"/>
    </row>
    <row r="411" ht="12">
      <c r="C411" s="23"/>
    </row>
    <row r="412" ht="12">
      <c r="C412" s="23"/>
    </row>
    <row r="413" ht="12">
      <c r="C413" s="23"/>
    </row>
    <row r="414" ht="12">
      <c r="C414" s="23"/>
    </row>
    <row r="415" ht="12">
      <c r="C415" s="23"/>
    </row>
    <row r="416" ht="12">
      <c r="C416" s="23"/>
    </row>
    <row r="417" ht="12">
      <c r="C417" s="23"/>
    </row>
    <row r="418" ht="12">
      <c r="C418" s="23"/>
    </row>
    <row r="419" ht="12">
      <c r="C419" s="23"/>
    </row>
    <row r="420" ht="12">
      <c r="C420" s="23"/>
    </row>
    <row r="421" ht="12">
      <c r="C421" s="23"/>
    </row>
    <row r="422" ht="12">
      <c r="C422" s="23"/>
    </row>
    <row r="423" ht="12">
      <c r="C423" s="23"/>
    </row>
    <row r="424" ht="12">
      <c r="C424" s="23"/>
    </row>
    <row r="425" ht="12">
      <c r="C425" s="23"/>
    </row>
    <row r="426" ht="12">
      <c r="C426" s="23"/>
    </row>
    <row r="427" ht="12">
      <c r="C427" s="23"/>
    </row>
    <row r="428" ht="12">
      <c r="C428" s="23"/>
    </row>
    <row r="429" ht="12">
      <c r="C429" s="23"/>
    </row>
    <row r="430" ht="12">
      <c r="C430" s="23"/>
    </row>
    <row r="431" ht="12">
      <c r="C431" s="23"/>
    </row>
    <row r="432" ht="12">
      <c r="C432" s="23"/>
    </row>
    <row r="433" ht="12">
      <c r="C433" s="23"/>
    </row>
    <row r="434" ht="12">
      <c r="C434" s="23"/>
    </row>
    <row r="435" ht="12">
      <c r="C435" s="23"/>
    </row>
    <row r="436" ht="12">
      <c r="C436" s="23"/>
    </row>
    <row r="437" ht="12">
      <c r="C437" s="23"/>
    </row>
    <row r="438" ht="12">
      <c r="C438" s="23"/>
    </row>
    <row r="439" ht="12">
      <c r="C439" s="23"/>
    </row>
    <row r="440" ht="12">
      <c r="C440" s="23"/>
    </row>
    <row r="441" ht="12">
      <c r="C441" s="23"/>
    </row>
    <row r="442" ht="12">
      <c r="C442" s="23"/>
    </row>
    <row r="443" ht="12">
      <c r="C443" s="23"/>
    </row>
    <row r="444" ht="12">
      <c r="C444" s="23"/>
    </row>
    <row r="445" ht="12">
      <c r="C445" s="23"/>
    </row>
    <row r="446" ht="12">
      <c r="C446" s="23"/>
    </row>
    <row r="447" ht="12">
      <c r="C447" s="23"/>
    </row>
    <row r="448" ht="12">
      <c r="C448" s="23"/>
    </row>
    <row r="449" ht="12">
      <c r="C449" s="23"/>
    </row>
    <row r="450" ht="12">
      <c r="C450" s="23"/>
    </row>
    <row r="451" ht="12">
      <c r="C451" s="23"/>
    </row>
    <row r="452" ht="12">
      <c r="C452" s="23"/>
    </row>
    <row r="453" ht="12">
      <c r="C453" s="23"/>
    </row>
    <row r="454" ht="12">
      <c r="C454" s="23"/>
    </row>
    <row r="455" ht="12">
      <c r="C455" s="23"/>
    </row>
    <row r="456" ht="12">
      <c r="C456" s="23"/>
    </row>
    <row r="457" ht="12">
      <c r="C457" s="23"/>
    </row>
    <row r="458" ht="12">
      <c r="C458" s="23"/>
    </row>
    <row r="459" ht="12">
      <c r="C459" s="23"/>
    </row>
    <row r="460" ht="12">
      <c r="C460" s="23"/>
    </row>
    <row r="461" ht="12">
      <c r="C461" s="23"/>
    </row>
    <row r="462" ht="12">
      <c r="C462" s="23"/>
    </row>
    <row r="463" ht="12">
      <c r="C463" s="23"/>
    </row>
    <row r="464" ht="12">
      <c r="C464" s="23"/>
    </row>
    <row r="465" ht="12">
      <c r="C465" s="23"/>
    </row>
    <row r="466" ht="12">
      <c r="C466" s="23"/>
    </row>
    <row r="467" ht="12">
      <c r="C467" s="23"/>
    </row>
    <row r="468" ht="12">
      <c r="C468" s="23"/>
    </row>
    <row r="469" ht="12">
      <c r="C469" s="23"/>
    </row>
    <row r="470" ht="12">
      <c r="C470" s="23"/>
    </row>
    <row r="471" ht="12">
      <c r="C471" s="23"/>
    </row>
    <row r="472" ht="12">
      <c r="C472" s="23"/>
    </row>
    <row r="473" ht="12">
      <c r="C473" s="23"/>
    </row>
    <row r="474" ht="12">
      <c r="C474" s="23"/>
    </row>
    <row r="475" ht="12">
      <c r="C475" s="23"/>
    </row>
    <row r="476" ht="12">
      <c r="C476" s="23"/>
    </row>
    <row r="477" ht="12">
      <c r="C477" s="23"/>
    </row>
    <row r="478" ht="12">
      <c r="C478" s="23"/>
    </row>
    <row r="479" ht="12">
      <c r="C479" s="23"/>
    </row>
    <row r="480" ht="12">
      <c r="C480" s="23"/>
    </row>
    <row r="481" ht="12">
      <c r="C481" s="23"/>
    </row>
    <row r="482" ht="12">
      <c r="C482" s="23"/>
    </row>
    <row r="483" ht="12">
      <c r="C483" s="23"/>
    </row>
    <row r="484" ht="12">
      <c r="C484" s="23"/>
    </row>
    <row r="485" ht="12">
      <c r="C485" s="23"/>
    </row>
    <row r="486" ht="12">
      <c r="C486" s="23"/>
    </row>
    <row r="487" ht="12">
      <c r="C487" s="23"/>
    </row>
    <row r="488" ht="12">
      <c r="C488" s="23"/>
    </row>
    <row r="489" ht="12">
      <c r="C489" s="23"/>
    </row>
    <row r="490" ht="12">
      <c r="C490" s="23"/>
    </row>
    <row r="491" ht="12">
      <c r="C491" s="23"/>
    </row>
    <row r="492" ht="12">
      <c r="C492" s="23"/>
    </row>
    <row r="493" ht="12">
      <c r="C493" s="23"/>
    </row>
    <row r="494" ht="12">
      <c r="C494" s="23"/>
    </row>
    <row r="495" ht="12">
      <c r="C495" s="23"/>
    </row>
    <row r="496" ht="12">
      <c r="C496" s="23"/>
    </row>
    <row r="497" ht="12">
      <c r="C497" s="23"/>
    </row>
    <row r="498" ht="12">
      <c r="C498" s="23"/>
    </row>
    <row r="499" ht="12">
      <c r="C499" s="23"/>
    </row>
    <row r="500" ht="12">
      <c r="C500" s="23"/>
    </row>
    <row r="501" ht="12">
      <c r="C501" s="23"/>
    </row>
    <row r="502" ht="12">
      <c r="C502" s="23"/>
    </row>
    <row r="503" ht="12">
      <c r="C503" s="23"/>
    </row>
    <row r="504" ht="12">
      <c r="C504" s="23"/>
    </row>
    <row r="505" ht="12">
      <c r="C505" s="23"/>
    </row>
    <row r="506" ht="12">
      <c r="C506" s="23"/>
    </row>
    <row r="507" ht="12">
      <c r="C507" s="23"/>
    </row>
    <row r="508" ht="12">
      <c r="C508" s="23"/>
    </row>
    <row r="509" ht="12">
      <c r="C509" s="23"/>
    </row>
    <row r="510" ht="12">
      <c r="C510" s="23"/>
    </row>
    <row r="511" ht="12">
      <c r="C511" s="23"/>
    </row>
    <row r="512" ht="12">
      <c r="C512" s="23"/>
    </row>
    <row r="513" ht="12">
      <c r="C513" s="23"/>
    </row>
    <row r="514" ht="12">
      <c r="C514" s="23"/>
    </row>
    <row r="515" ht="12">
      <c r="C515" s="23"/>
    </row>
    <row r="516" ht="12">
      <c r="C516" s="23"/>
    </row>
    <row r="517" ht="12">
      <c r="C517" s="23"/>
    </row>
    <row r="518" ht="12">
      <c r="C518" s="23"/>
    </row>
    <row r="519" ht="12">
      <c r="C519" s="23"/>
    </row>
    <row r="520" ht="12">
      <c r="C520" s="23"/>
    </row>
    <row r="521" ht="12">
      <c r="C521" s="23"/>
    </row>
    <row r="522" ht="12">
      <c r="C522" s="23"/>
    </row>
    <row r="523" ht="12">
      <c r="C523" s="23"/>
    </row>
    <row r="524" ht="12">
      <c r="C524" s="23"/>
    </row>
    <row r="525" ht="12">
      <c r="C525" s="23"/>
    </row>
    <row r="526" ht="12">
      <c r="C526" s="23"/>
    </row>
    <row r="527" ht="12">
      <c r="C527" s="23"/>
    </row>
    <row r="528" ht="12">
      <c r="C528" s="23"/>
    </row>
    <row r="529" ht="12">
      <c r="C529" s="23"/>
    </row>
    <row r="530" ht="12">
      <c r="C530" s="23"/>
    </row>
    <row r="531" ht="12">
      <c r="C531" s="23"/>
    </row>
    <row r="532" ht="12">
      <c r="C532" s="23"/>
    </row>
    <row r="533" ht="12">
      <c r="C533" s="23"/>
    </row>
    <row r="534" ht="12">
      <c r="C534" s="23"/>
    </row>
    <row r="535" ht="12">
      <c r="C535" s="23"/>
    </row>
    <row r="536" ht="12">
      <c r="C536" s="23"/>
    </row>
    <row r="537" ht="12">
      <c r="C537" s="23"/>
    </row>
    <row r="538" ht="12">
      <c r="C538" s="23"/>
    </row>
    <row r="539" ht="12">
      <c r="C539" s="23"/>
    </row>
    <row r="540" ht="12">
      <c r="C540" s="23"/>
    </row>
    <row r="541" ht="12">
      <c r="C541" s="23"/>
    </row>
    <row r="542" ht="12">
      <c r="C542" s="23"/>
    </row>
    <row r="543" ht="12">
      <c r="C543" s="23"/>
    </row>
    <row r="544" ht="12">
      <c r="C544" s="23"/>
    </row>
    <row r="545" ht="12">
      <c r="C545" s="23"/>
    </row>
    <row r="546" ht="12">
      <c r="C546" s="23"/>
    </row>
    <row r="547" ht="12">
      <c r="C547" s="23"/>
    </row>
  </sheetData>
  <sheetProtection password="F4F0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0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6.8515625" style="2" customWidth="1"/>
    <col min="3" max="4" width="11.421875" style="2" customWidth="1"/>
    <col min="5" max="5" width="4.421875" style="2" customWidth="1"/>
    <col min="6" max="9" width="11.421875" style="2" customWidth="1"/>
    <col min="10" max="10" width="2.8515625" style="2" customWidth="1"/>
    <col min="11" max="14" width="11.421875" style="2" customWidth="1"/>
    <col min="15" max="15" width="3.140625" style="2" customWidth="1"/>
    <col min="16" max="16384" width="11.421875" style="2" customWidth="1"/>
  </cols>
  <sheetData>
    <row r="1" spans="1:19" ht="12">
      <c r="A1" s="22" t="s">
        <v>138</v>
      </c>
      <c r="B1" s="22" t="s">
        <v>164</v>
      </c>
      <c r="C1" s="22" t="s">
        <v>149</v>
      </c>
      <c r="D1" s="22" t="s">
        <v>165</v>
      </c>
      <c r="F1" s="22" t="s">
        <v>138</v>
      </c>
      <c r="G1" s="22" t="s">
        <v>164</v>
      </c>
      <c r="H1" s="22" t="s">
        <v>149</v>
      </c>
      <c r="I1" s="22" t="s">
        <v>165</v>
      </c>
      <c r="K1" s="22" t="s">
        <v>138</v>
      </c>
      <c r="L1" s="22" t="s">
        <v>164</v>
      </c>
      <c r="M1" s="22" t="s">
        <v>149</v>
      </c>
      <c r="N1" s="22" t="s">
        <v>165</v>
      </c>
      <c r="P1" s="22" t="s">
        <v>138</v>
      </c>
      <c r="Q1" s="22" t="s">
        <v>164</v>
      </c>
      <c r="R1" s="22" t="s">
        <v>149</v>
      </c>
      <c r="S1" s="22" t="s">
        <v>165</v>
      </c>
    </row>
    <row r="2" spans="1:19" ht="12">
      <c r="A2" s="2" t="s">
        <v>223</v>
      </c>
      <c r="B2" s="2" t="s">
        <v>102</v>
      </c>
      <c r="C2" s="2" t="s">
        <v>1</v>
      </c>
      <c r="D2" s="2" t="s">
        <v>191</v>
      </c>
      <c r="F2" s="2" t="s">
        <v>670</v>
      </c>
      <c r="G2" s="2" t="s">
        <v>671</v>
      </c>
      <c r="H2" s="2" t="s">
        <v>2</v>
      </c>
      <c r="I2" s="2" t="s">
        <v>198</v>
      </c>
      <c r="K2" s="2" t="s">
        <v>597</v>
      </c>
      <c r="L2" s="2" t="s">
        <v>598</v>
      </c>
      <c r="M2" s="2" t="s">
        <v>3</v>
      </c>
      <c r="N2" s="2" t="s">
        <v>522</v>
      </c>
      <c r="P2" s="2" t="s">
        <v>677</v>
      </c>
      <c r="Q2" s="2" t="s">
        <v>678</v>
      </c>
      <c r="R2" s="2" t="s">
        <v>0</v>
      </c>
      <c r="S2" s="2" t="s">
        <v>191</v>
      </c>
    </row>
    <row r="3" spans="1:19" ht="12">
      <c r="A3" s="2" t="s">
        <v>203</v>
      </c>
      <c r="B3" s="2" t="s">
        <v>84</v>
      </c>
      <c r="C3" s="2" t="s">
        <v>1</v>
      </c>
      <c r="D3" s="2" t="s">
        <v>200</v>
      </c>
      <c r="F3" s="2" t="s">
        <v>412</v>
      </c>
      <c r="G3" s="2" t="s">
        <v>413</v>
      </c>
      <c r="H3" s="2" t="s">
        <v>2</v>
      </c>
      <c r="I3" s="2" t="s">
        <v>221</v>
      </c>
      <c r="K3" s="2" t="s">
        <v>437</v>
      </c>
      <c r="L3" s="2" t="s">
        <v>401</v>
      </c>
      <c r="M3" s="2" t="s">
        <v>3</v>
      </c>
      <c r="N3" s="2" t="s">
        <v>221</v>
      </c>
      <c r="P3" s="2" t="s">
        <v>328</v>
      </c>
      <c r="Q3" s="2" t="s">
        <v>22</v>
      </c>
      <c r="R3" s="2" t="s">
        <v>0</v>
      </c>
      <c r="S3" s="2" t="s">
        <v>205</v>
      </c>
    </row>
    <row r="4" spans="1:19" ht="12">
      <c r="A4" s="2" t="s">
        <v>389</v>
      </c>
      <c r="B4" s="2" t="s">
        <v>67</v>
      </c>
      <c r="C4" s="2" t="s">
        <v>1</v>
      </c>
      <c r="D4" s="2" t="s">
        <v>191</v>
      </c>
      <c r="F4" s="2" t="s">
        <v>741</v>
      </c>
      <c r="G4" s="2" t="s">
        <v>19</v>
      </c>
      <c r="H4" s="2" t="s">
        <v>2</v>
      </c>
      <c r="I4" s="2" t="s">
        <v>198</v>
      </c>
      <c r="K4" s="2" t="s">
        <v>290</v>
      </c>
      <c r="L4" s="2" t="s">
        <v>32</v>
      </c>
      <c r="M4" s="2" t="s">
        <v>3</v>
      </c>
      <c r="N4" s="2" t="s">
        <v>191</v>
      </c>
      <c r="P4" s="2" t="s">
        <v>1049</v>
      </c>
      <c r="Q4" s="2" t="s">
        <v>1050</v>
      </c>
      <c r="R4" s="2" t="s">
        <v>0</v>
      </c>
      <c r="S4" s="2" t="s">
        <v>221</v>
      </c>
    </row>
    <row r="5" spans="1:19" ht="12">
      <c r="A5" s="2" t="s">
        <v>749</v>
      </c>
      <c r="B5" s="2" t="s">
        <v>306</v>
      </c>
      <c r="C5" s="2" t="s">
        <v>1</v>
      </c>
      <c r="D5" s="2" t="s">
        <v>750</v>
      </c>
      <c r="F5" s="2" t="s">
        <v>742</v>
      </c>
      <c r="G5" s="2" t="s">
        <v>86</v>
      </c>
      <c r="H5" s="2" t="s">
        <v>2</v>
      </c>
      <c r="I5" s="2" t="s">
        <v>743</v>
      </c>
      <c r="K5" s="2" t="s">
        <v>599</v>
      </c>
      <c r="L5" s="2" t="s">
        <v>42</v>
      </c>
      <c r="M5" s="2" t="s">
        <v>3</v>
      </c>
      <c r="N5" s="2" t="s">
        <v>221</v>
      </c>
      <c r="P5" s="2" t="s">
        <v>744</v>
      </c>
      <c r="Q5" s="2" t="s">
        <v>745</v>
      </c>
      <c r="R5" s="2" t="s">
        <v>0</v>
      </c>
      <c r="S5" s="2" t="s">
        <v>522</v>
      </c>
    </row>
    <row r="6" spans="1:19" ht="12">
      <c r="A6" s="2" t="s">
        <v>756</v>
      </c>
      <c r="B6" s="2" t="s">
        <v>757</v>
      </c>
      <c r="C6" s="2" t="s">
        <v>1</v>
      </c>
      <c r="D6" s="2" t="s">
        <v>748</v>
      </c>
      <c r="F6" s="2" t="s">
        <v>507</v>
      </c>
      <c r="G6" s="2" t="s">
        <v>448</v>
      </c>
      <c r="H6" s="2" t="s">
        <v>2</v>
      </c>
      <c r="I6" s="2" t="s">
        <v>221</v>
      </c>
      <c r="K6" s="2" t="s">
        <v>297</v>
      </c>
      <c r="L6" s="2" t="s">
        <v>93</v>
      </c>
      <c r="M6" s="2" t="s">
        <v>3</v>
      </c>
      <c r="N6" s="2" t="s">
        <v>198</v>
      </c>
      <c r="P6" s="2" t="s">
        <v>612</v>
      </c>
      <c r="Q6" s="2" t="s">
        <v>47</v>
      </c>
      <c r="R6" s="2" t="s">
        <v>0</v>
      </c>
      <c r="S6" s="2" t="s">
        <v>210</v>
      </c>
    </row>
    <row r="7" spans="1:19" ht="12">
      <c r="A7" s="2" t="s">
        <v>763</v>
      </c>
      <c r="B7" s="2" t="s">
        <v>74</v>
      </c>
      <c r="C7" s="2" t="s">
        <v>1</v>
      </c>
      <c r="D7" s="2" t="s">
        <v>205</v>
      </c>
      <c r="F7" s="2" t="s">
        <v>561</v>
      </c>
      <c r="G7" s="2" t="s">
        <v>511</v>
      </c>
      <c r="H7" s="2" t="s">
        <v>2</v>
      </c>
      <c r="I7" s="2" t="s">
        <v>207</v>
      </c>
      <c r="K7" s="2" t="s">
        <v>786</v>
      </c>
      <c r="L7" s="2" t="s">
        <v>787</v>
      </c>
      <c r="M7" s="2" t="s">
        <v>3</v>
      </c>
      <c r="N7" s="2" t="s">
        <v>743</v>
      </c>
      <c r="P7" s="2" t="s">
        <v>751</v>
      </c>
      <c r="Q7" s="2" t="s">
        <v>752</v>
      </c>
      <c r="R7" s="2" t="s">
        <v>0</v>
      </c>
      <c r="S7" s="2" t="s">
        <v>210</v>
      </c>
    </row>
    <row r="8" spans="1:19" ht="12">
      <c r="A8" s="2" t="s">
        <v>764</v>
      </c>
      <c r="B8" s="2" t="s">
        <v>765</v>
      </c>
      <c r="C8" s="2" t="s">
        <v>1</v>
      </c>
      <c r="D8" s="2" t="s">
        <v>522</v>
      </c>
      <c r="F8" s="2" t="s">
        <v>746</v>
      </c>
      <c r="G8" s="2" t="s">
        <v>747</v>
      </c>
      <c r="H8" s="2" t="s">
        <v>2</v>
      </c>
      <c r="I8" s="2" t="s">
        <v>748</v>
      </c>
      <c r="K8" s="2" t="s">
        <v>395</v>
      </c>
      <c r="L8" s="2" t="s">
        <v>438</v>
      </c>
      <c r="M8" s="2" t="s">
        <v>3</v>
      </c>
      <c r="N8" s="2" t="s">
        <v>215</v>
      </c>
      <c r="P8" s="2" t="s">
        <v>199</v>
      </c>
      <c r="Q8" s="2" t="s">
        <v>82</v>
      </c>
      <c r="R8" s="2" t="s">
        <v>0</v>
      </c>
      <c r="S8" s="2" t="s">
        <v>474</v>
      </c>
    </row>
    <row r="9" spans="1:19" ht="12">
      <c r="A9" s="2" t="s">
        <v>1016</v>
      </c>
      <c r="B9" s="2" t="s">
        <v>90</v>
      </c>
      <c r="C9" s="2" t="s">
        <v>1</v>
      </c>
      <c r="D9" s="2" t="s">
        <v>748</v>
      </c>
      <c r="F9" s="2" t="s">
        <v>753</v>
      </c>
      <c r="G9" s="2" t="s">
        <v>74</v>
      </c>
      <c r="H9" s="2" t="s">
        <v>2</v>
      </c>
      <c r="I9" s="2" t="s">
        <v>205</v>
      </c>
      <c r="K9" s="2" t="s">
        <v>439</v>
      </c>
      <c r="L9" s="2" t="s">
        <v>11</v>
      </c>
      <c r="M9" s="2" t="s">
        <v>3</v>
      </c>
      <c r="N9" s="2" t="s">
        <v>181</v>
      </c>
      <c r="P9" s="2" t="s">
        <v>199</v>
      </c>
      <c r="Q9" s="2" t="s">
        <v>48</v>
      </c>
      <c r="R9" s="2" t="s">
        <v>0</v>
      </c>
      <c r="S9" s="2" t="s">
        <v>532</v>
      </c>
    </row>
    <row r="10" spans="1:19" ht="12">
      <c r="A10" s="2" t="s">
        <v>488</v>
      </c>
      <c r="B10" s="2" t="s">
        <v>199</v>
      </c>
      <c r="C10" s="2" t="s">
        <v>1</v>
      </c>
      <c r="D10" s="2" t="s">
        <v>198</v>
      </c>
      <c r="F10" s="2" t="s">
        <v>277</v>
      </c>
      <c r="G10" s="2" t="s">
        <v>278</v>
      </c>
      <c r="H10" s="2" t="s">
        <v>2</v>
      </c>
      <c r="I10" s="2" t="s">
        <v>224</v>
      </c>
      <c r="K10" s="2" t="s">
        <v>793</v>
      </c>
      <c r="L10" s="2" t="s">
        <v>52</v>
      </c>
      <c r="M10" s="2" t="s">
        <v>3</v>
      </c>
      <c r="N10" s="2" t="s">
        <v>743</v>
      </c>
      <c r="P10" s="2" t="s">
        <v>347</v>
      </c>
      <c r="Q10" s="2" t="s">
        <v>91</v>
      </c>
      <c r="R10" s="2" t="s">
        <v>0</v>
      </c>
      <c r="S10" s="2" t="s">
        <v>205</v>
      </c>
    </row>
    <row r="11" spans="1:19" ht="12">
      <c r="A11" s="2" t="s">
        <v>489</v>
      </c>
      <c r="B11" s="2" t="s">
        <v>74</v>
      </c>
      <c r="C11" s="2" t="s">
        <v>1</v>
      </c>
      <c r="D11" s="2" t="s">
        <v>198</v>
      </c>
      <c r="F11" s="2" t="s">
        <v>754</v>
      </c>
      <c r="G11" s="2" t="s">
        <v>414</v>
      </c>
      <c r="H11" s="2" t="s">
        <v>2</v>
      </c>
      <c r="I11" s="2" t="s">
        <v>388</v>
      </c>
      <c r="K11" s="2" t="s">
        <v>440</v>
      </c>
      <c r="L11" s="2" t="s">
        <v>48</v>
      </c>
      <c r="M11" s="2" t="s">
        <v>3</v>
      </c>
      <c r="N11" s="2" t="s">
        <v>191</v>
      </c>
      <c r="P11" s="2" t="s">
        <v>758</v>
      </c>
      <c r="Q11" s="2" t="s">
        <v>641</v>
      </c>
      <c r="R11" s="2" t="s">
        <v>0</v>
      </c>
      <c r="S11" s="2" t="s">
        <v>474</v>
      </c>
    </row>
    <row r="12" spans="1:19" ht="12">
      <c r="A12" s="2" t="s">
        <v>769</v>
      </c>
      <c r="B12" s="2" t="s">
        <v>521</v>
      </c>
      <c r="C12" s="2" t="s">
        <v>1</v>
      </c>
      <c r="D12" s="2" t="s">
        <v>522</v>
      </c>
      <c r="F12" s="2" t="s">
        <v>259</v>
      </c>
      <c r="G12" s="2" t="s">
        <v>92</v>
      </c>
      <c r="H12" s="2" t="s">
        <v>2</v>
      </c>
      <c r="I12" s="2" t="s">
        <v>210</v>
      </c>
      <c r="K12" s="2" t="s">
        <v>794</v>
      </c>
      <c r="L12" s="2" t="s">
        <v>75</v>
      </c>
      <c r="M12" s="2" t="s">
        <v>3</v>
      </c>
      <c r="N12" s="2" t="s">
        <v>224</v>
      </c>
      <c r="P12" s="2" t="s">
        <v>761</v>
      </c>
      <c r="Q12" s="2" t="s">
        <v>762</v>
      </c>
      <c r="R12" s="2" t="s">
        <v>0</v>
      </c>
      <c r="S12" s="2" t="s">
        <v>200</v>
      </c>
    </row>
    <row r="13" spans="1:19" ht="12">
      <c r="A13" s="2" t="s">
        <v>492</v>
      </c>
      <c r="B13" s="2" t="s">
        <v>40</v>
      </c>
      <c r="C13" s="2" t="s">
        <v>1</v>
      </c>
      <c r="D13" s="2" t="s">
        <v>532</v>
      </c>
      <c r="F13" s="2" t="s">
        <v>415</v>
      </c>
      <c r="G13" s="2" t="s">
        <v>21</v>
      </c>
      <c r="H13" s="2" t="s">
        <v>2</v>
      </c>
      <c r="I13" s="2" t="s">
        <v>210</v>
      </c>
      <c r="K13" s="2" t="s">
        <v>441</v>
      </c>
      <c r="L13" s="2" t="s">
        <v>38</v>
      </c>
      <c r="M13" s="2" t="s">
        <v>3</v>
      </c>
      <c r="N13" s="2" t="s">
        <v>210</v>
      </c>
      <c r="P13" s="2" t="s">
        <v>766</v>
      </c>
      <c r="Q13" s="2" t="s">
        <v>767</v>
      </c>
      <c r="R13" s="2" t="s">
        <v>0</v>
      </c>
      <c r="S13" s="2" t="s">
        <v>750</v>
      </c>
    </row>
    <row r="14" spans="1:19" ht="12">
      <c r="A14" s="2" t="s">
        <v>390</v>
      </c>
      <c r="B14" s="2" t="s">
        <v>391</v>
      </c>
      <c r="C14" s="2" t="s">
        <v>1</v>
      </c>
      <c r="D14" s="2" t="s">
        <v>224</v>
      </c>
      <c r="F14" s="2" t="s">
        <v>562</v>
      </c>
      <c r="G14" s="2" t="s">
        <v>121</v>
      </c>
      <c r="H14" s="2" t="s">
        <v>2</v>
      </c>
      <c r="I14" s="2" t="s">
        <v>221</v>
      </c>
      <c r="K14" s="2" t="s">
        <v>302</v>
      </c>
      <c r="L14" s="2" t="s">
        <v>125</v>
      </c>
      <c r="M14" s="2" t="s">
        <v>3</v>
      </c>
      <c r="N14" s="2" t="s">
        <v>215</v>
      </c>
      <c r="P14" s="2" t="s">
        <v>1051</v>
      </c>
      <c r="Q14" s="2" t="s">
        <v>1052</v>
      </c>
      <c r="R14" s="2" t="s">
        <v>0</v>
      </c>
      <c r="S14" s="2" t="s">
        <v>191</v>
      </c>
    </row>
    <row r="15" spans="1:19" ht="12">
      <c r="A15" s="2" t="s">
        <v>218</v>
      </c>
      <c r="B15" s="2" t="s">
        <v>11</v>
      </c>
      <c r="C15" s="2" t="s">
        <v>1</v>
      </c>
      <c r="D15" s="2" t="s">
        <v>215</v>
      </c>
      <c r="F15" s="2" t="s">
        <v>770</v>
      </c>
      <c r="G15" s="2" t="s">
        <v>75</v>
      </c>
      <c r="H15" s="2" t="s">
        <v>2</v>
      </c>
      <c r="I15" s="2" t="s">
        <v>750</v>
      </c>
      <c r="K15" s="2" t="s">
        <v>802</v>
      </c>
      <c r="L15" s="2" t="s">
        <v>803</v>
      </c>
      <c r="M15" s="2" t="s">
        <v>3</v>
      </c>
      <c r="N15" s="2" t="s">
        <v>193</v>
      </c>
      <c r="P15" s="2" t="s">
        <v>771</v>
      </c>
      <c r="Q15" s="2" t="s">
        <v>772</v>
      </c>
      <c r="R15" s="2" t="s">
        <v>0</v>
      </c>
      <c r="S15" s="2" t="s">
        <v>193</v>
      </c>
    </row>
    <row r="16" spans="1:19" ht="12">
      <c r="A16" s="2" t="s">
        <v>204</v>
      </c>
      <c r="B16" s="2" t="s">
        <v>104</v>
      </c>
      <c r="C16" s="2" t="s">
        <v>1</v>
      </c>
      <c r="D16" s="2" t="s">
        <v>200</v>
      </c>
      <c r="F16" s="2" t="s">
        <v>244</v>
      </c>
      <c r="G16" s="2" t="s">
        <v>112</v>
      </c>
      <c r="H16" s="2" t="s">
        <v>2</v>
      </c>
      <c r="I16" s="2" t="s">
        <v>191</v>
      </c>
      <c r="K16" s="2" t="s">
        <v>301</v>
      </c>
      <c r="L16" s="2" t="s">
        <v>282</v>
      </c>
      <c r="M16" s="2" t="s">
        <v>3</v>
      </c>
      <c r="N16" s="2" t="s">
        <v>210</v>
      </c>
      <c r="P16" s="2" t="s">
        <v>1053</v>
      </c>
      <c r="Q16" s="2" t="s">
        <v>1054</v>
      </c>
      <c r="R16" s="2" t="s">
        <v>0</v>
      </c>
      <c r="S16" s="2" t="s">
        <v>210</v>
      </c>
    </row>
    <row r="17" spans="1:19" ht="12">
      <c r="A17" s="2" t="s">
        <v>773</v>
      </c>
      <c r="B17" s="2" t="s">
        <v>518</v>
      </c>
      <c r="C17" s="2" t="s">
        <v>1</v>
      </c>
      <c r="D17" s="2" t="s">
        <v>748</v>
      </c>
      <c r="F17" s="2" t="s">
        <v>416</v>
      </c>
      <c r="G17" s="2" t="s">
        <v>417</v>
      </c>
      <c r="H17" s="2" t="s">
        <v>2</v>
      </c>
      <c r="I17" s="2" t="s">
        <v>189</v>
      </c>
      <c r="K17" s="2" t="s">
        <v>300</v>
      </c>
      <c r="L17" s="2" t="s">
        <v>17</v>
      </c>
      <c r="M17" s="2" t="s">
        <v>3</v>
      </c>
      <c r="N17" s="2" t="s">
        <v>207</v>
      </c>
      <c r="P17" s="2" t="s">
        <v>319</v>
      </c>
      <c r="Q17" s="2" t="s">
        <v>48</v>
      </c>
      <c r="R17" s="2" t="s">
        <v>0</v>
      </c>
      <c r="S17" s="2" t="s">
        <v>189</v>
      </c>
    </row>
    <row r="18" spans="1:19" ht="12">
      <c r="A18" s="2" t="s">
        <v>776</v>
      </c>
      <c r="B18" s="2" t="s">
        <v>777</v>
      </c>
      <c r="C18" s="2" t="s">
        <v>1</v>
      </c>
      <c r="D18" s="2" t="s">
        <v>743</v>
      </c>
      <c r="F18" s="2" t="s">
        <v>267</v>
      </c>
      <c r="G18" s="2" t="s">
        <v>110</v>
      </c>
      <c r="H18" s="2" t="s">
        <v>2</v>
      </c>
      <c r="I18" s="2" t="s">
        <v>213</v>
      </c>
      <c r="K18" s="2" t="s">
        <v>830</v>
      </c>
      <c r="L18" s="2" t="s">
        <v>112</v>
      </c>
      <c r="M18" s="2" t="s">
        <v>3</v>
      </c>
      <c r="N18" s="2" t="s">
        <v>748</v>
      </c>
      <c r="P18" s="2" t="s">
        <v>774</v>
      </c>
      <c r="Q18" s="2" t="s">
        <v>775</v>
      </c>
      <c r="R18" s="2" t="s">
        <v>0</v>
      </c>
      <c r="S18" s="2" t="s">
        <v>388</v>
      </c>
    </row>
    <row r="19" spans="1:19" ht="12">
      <c r="A19" s="2" t="s">
        <v>455</v>
      </c>
      <c r="B19" s="2" t="s">
        <v>86</v>
      </c>
      <c r="C19" s="2" t="s">
        <v>1</v>
      </c>
      <c r="D19" s="2" t="s">
        <v>205</v>
      </c>
      <c r="F19" s="2" t="s">
        <v>367</v>
      </c>
      <c r="G19" s="2" t="s">
        <v>75</v>
      </c>
      <c r="H19" s="2" t="s">
        <v>2</v>
      </c>
      <c r="I19" s="2" t="s">
        <v>213</v>
      </c>
      <c r="K19" s="2" t="s">
        <v>442</v>
      </c>
      <c r="L19" s="2" t="s">
        <v>117</v>
      </c>
      <c r="M19" s="2" t="s">
        <v>3</v>
      </c>
      <c r="N19" s="2" t="s">
        <v>388</v>
      </c>
      <c r="P19" s="2" t="s">
        <v>453</v>
      </c>
      <c r="Q19" s="2" t="s">
        <v>11</v>
      </c>
      <c r="R19" s="2" t="s">
        <v>0</v>
      </c>
      <c r="S19" s="2" t="s">
        <v>388</v>
      </c>
    </row>
    <row r="20" spans="1:19" ht="12">
      <c r="A20" s="2" t="s">
        <v>613</v>
      </c>
      <c r="B20" s="2" t="s">
        <v>614</v>
      </c>
      <c r="C20" s="2" t="s">
        <v>1</v>
      </c>
      <c r="D20" s="2" t="s">
        <v>474</v>
      </c>
      <c r="F20" s="2" t="s">
        <v>236</v>
      </c>
      <c r="G20" s="2" t="s">
        <v>126</v>
      </c>
      <c r="H20" s="2" t="s">
        <v>2</v>
      </c>
      <c r="I20" s="2" t="s">
        <v>193</v>
      </c>
      <c r="K20" s="2" t="s">
        <v>284</v>
      </c>
      <c r="L20" s="2" t="s">
        <v>285</v>
      </c>
      <c r="M20" s="2" t="s">
        <v>3</v>
      </c>
      <c r="N20" s="2" t="s">
        <v>189</v>
      </c>
      <c r="P20" s="2" t="s">
        <v>454</v>
      </c>
      <c r="Q20" s="2" t="s">
        <v>112</v>
      </c>
      <c r="R20" s="2" t="s">
        <v>0</v>
      </c>
      <c r="S20" s="2" t="s">
        <v>191</v>
      </c>
    </row>
    <row r="21" spans="1:19" ht="12">
      <c r="A21" s="2" t="s">
        <v>185</v>
      </c>
      <c r="B21" s="2" t="s">
        <v>29</v>
      </c>
      <c r="C21" s="2" t="s">
        <v>1</v>
      </c>
      <c r="D21" s="2" t="s">
        <v>181</v>
      </c>
      <c r="F21" s="2" t="s">
        <v>477</v>
      </c>
      <c r="G21" s="2" t="s">
        <v>22</v>
      </c>
      <c r="H21" s="2" t="s">
        <v>2</v>
      </c>
      <c r="I21" s="2" t="s">
        <v>474</v>
      </c>
      <c r="K21" s="2" t="s">
        <v>832</v>
      </c>
      <c r="L21" s="2" t="s">
        <v>102</v>
      </c>
      <c r="M21" s="2" t="s">
        <v>3</v>
      </c>
      <c r="N21" s="2" t="s">
        <v>189</v>
      </c>
      <c r="P21" s="2" t="s">
        <v>715</v>
      </c>
      <c r="Q21" s="2" t="s">
        <v>716</v>
      </c>
      <c r="R21" s="2" t="s">
        <v>0</v>
      </c>
      <c r="S21" s="2" t="s">
        <v>750</v>
      </c>
    </row>
    <row r="22" spans="1:19" ht="12">
      <c r="A22" s="2" t="s">
        <v>392</v>
      </c>
      <c r="B22" s="2" t="s">
        <v>64</v>
      </c>
      <c r="C22" s="2" t="s">
        <v>1</v>
      </c>
      <c r="D22" s="2" t="s">
        <v>221</v>
      </c>
      <c r="F22" s="2" t="s">
        <v>241</v>
      </c>
      <c r="G22" s="2" t="s">
        <v>85</v>
      </c>
      <c r="H22" s="2" t="s">
        <v>2</v>
      </c>
      <c r="I22" s="2" t="s">
        <v>189</v>
      </c>
      <c r="K22" s="2" t="s">
        <v>844</v>
      </c>
      <c r="L22" s="2" t="s">
        <v>27</v>
      </c>
      <c r="M22" s="2" t="s">
        <v>3</v>
      </c>
      <c r="N22" s="2" t="s">
        <v>193</v>
      </c>
      <c r="P22" s="2" t="s">
        <v>778</v>
      </c>
      <c r="Q22" s="2" t="s">
        <v>66</v>
      </c>
      <c r="R22" s="2" t="s">
        <v>0</v>
      </c>
      <c r="S22" s="2" t="s">
        <v>748</v>
      </c>
    </row>
    <row r="23" spans="1:19" ht="12">
      <c r="A23" s="2" t="s">
        <v>358</v>
      </c>
      <c r="B23" s="2" t="s">
        <v>359</v>
      </c>
      <c r="C23" s="2" t="s">
        <v>1</v>
      </c>
      <c r="D23" s="2" t="s">
        <v>221</v>
      </c>
      <c r="F23" s="2" t="s">
        <v>274</v>
      </c>
      <c r="G23" s="2" t="s">
        <v>44</v>
      </c>
      <c r="H23" s="2" t="s">
        <v>2</v>
      </c>
      <c r="I23" s="2" t="s">
        <v>193</v>
      </c>
      <c r="K23" s="2" t="s">
        <v>601</v>
      </c>
      <c r="L23" s="2" t="s">
        <v>16</v>
      </c>
      <c r="M23" s="2" t="s">
        <v>3</v>
      </c>
      <c r="N23" s="2" t="s">
        <v>193</v>
      </c>
      <c r="P23" s="2" t="s">
        <v>364</v>
      </c>
      <c r="Q23" s="2" t="s">
        <v>69</v>
      </c>
      <c r="R23" s="2" t="s">
        <v>0</v>
      </c>
      <c r="S23" s="2" t="s">
        <v>181</v>
      </c>
    </row>
    <row r="24" spans="1:19" ht="12">
      <c r="A24" s="2" t="s">
        <v>524</v>
      </c>
      <c r="B24" s="2" t="s">
        <v>132</v>
      </c>
      <c r="C24" s="2" t="s">
        <v>1</v>
      </c>
      <c r="D24" s="2" t="s">
        <v>193</v>
      </c>
      <c r="F24" s="2" t="s">
        <v>251</v>
      </c>
      <c r="G24" s="2" t="s">
        <v>65</v>
      </c>
      <c r="H24" s="2" t="s">
        <v>2</v>
      </c>
      <c r="I24" s="2" t="s">
        <v>200</v>
      </c>
      <c r="K24" s="2" t="s">
        <v>856</v>
      </c>
      <c r="L24" s="2" t="s">
        <v>14</v>
      </c>
      <c r="M24" s="2" t="s">
        <v>3</v>
      </c>
      <c r="N24" s="2" t="s">
        <v>750</v>
      </c>
      <c r="P24" s="2" t="s">
        <v>779</v>
      </c>
      <c r="Q24" s="2" t="s">
        <v>17</v>
      </c>
      <c r="R24" s="2" t="s">
        <v>0</v>
      </c>
      <c r="S24" s="2" t="s">
        <v>388</v>
      </c>
    </row>
    <row r="25" spans="1:19" ht="12">
      <c r="A25" s="2" t="s">
        <v>393</v>
      </c>
      <c r="B25" s="2" t="s">
        <v>91</v>
      </c>
      <c r="C25" s="2" t="s">
        <v>1</v>
      </c>
      <c r="D25" s="2" t="s">
        <v>388</v>
      </c>
      <c r="F25" s="2" t="s">
        <v>377</v>
      </c>
      <c r="G25" s="2" t="s">
        <v>19</v>
      </c>
      <c r="H25" s="2" t="s">
        <v>2</v>
      </c>
      <c r="I25" s="2" t="s">
        <v>474</v>
      </c>
      <c r="K25" s="2" t="s">
        <v>1045</v>
      </c>
      <c r="L25" s="2" t="s">
        <v>1046</v>
      </c>
      <c r="M25" s="2" t="s">
        <v>3</v>
      </c>
      <c r="N25" s="2" t="s">
        <v>388</v>
      </c>
      <c r="P25" s="2" t="s">
        <v>780</v>
      </c>
      <c r="Q25" s="2" t="s">
        <v>781</v>
      </c>
      <c r="R25" s="2" t="s">
        <v>0</v>
      </c>
      <c r="S25" s="2" t="s">
        <v>388</v>
      </c>
    </row>
    <row r="26" spans="1:19" ht="12">
      <c r="A26" s="2" t="s">
        <v>525</v>
      </c>
      <c r="B26" s="2" t="s">
        <v>526</v>
      </c>
      <c r="C26" s="2" t="s">
        <v>1</v>
      </c>
      <c r="D26" s="2" t="s">
        <v>205</v>
      </c>
      <c r="F26" s="2" t="s">
        <v>245</v>
      </c>
      <c r="G26" s="2" t="s">
        <v>41</v>
      </c>
      <c r="H26" s="2" t="s">
        <v>2</v>
      </c>
      <c r="I26" s="2" t="s">
        <v>191</v>
      </c>
      <c r="K26" s="2" t="s">
        <v>857</v>
      </c>
      <c r="L26" s="2" t="s">
        <v>858</v>
      </c>
      <c r="M26" s="2" t="s">
        <v>3</v>
      </c>
      <c r="N26" s="2" t="s">
        <v>205</v>
      </c>
      <c r="P26" s="2" t="s">
        <v>782</v>
      </c>
      <c r="Q26" s="2" t="s">
        <v>102</v>
      </c>
      <c r="R26" s="2" t="s">
        <v>0</v>
      </c>
      <c r="S26" s="2" t="s">
        <v>748</v>
      </c>
    </row>
    <row r="27" spans="1:19" ht="12">
      <c r="A27" s="2" t="s">
        <v>1017</v>
      </c>
      <c r="B27" s="2" t="s">
        <v>1018</v>
      </c>
      <c r="C27" s="2" t="s">
        <v>1</v>
      </c>
      <c r="D27" s="2" t="s">
        <v>215</v>
      </c>
      <c r="F27" s="2" t="s">
        <v>265</v>
      </c>
      <c r="G27" s="2" t="s">
        <v>128</v>
      </c>
      <c r="H27" s="2" t="s">
        <v>2</v>
      </c>
      <c r="I27" s="2" t="s">
        <v>210</v>
      </c>
      <c r="K27" s="2" t="s">
        <v>294</v>
      </c>
      <c r="L27" s="2" t="s">
        <v>71</v>
      </c>
      <c r="M27" s="2" t="s">
        <v>3</v>
      </c>
      <c r="N27" s="2" t="s">
        <v>200</v>
      </c>
      <c r="P27" s="2" t="s">
        <v>491</v>
      </c>
      <c r="Q27" s="2" t="s">
        <v>199</v>
      </c>
      <c r="R27" s="2" t="s">
        <v>0</v>
      </c>
      <c r="S27" s="2" t="s">
        <v>181</v>
      </c>
    </row>
    <row r="28" spans="1:19" ht="12">
      <c r="A28" s="2" t="s">
        <v>1019</v>
      </c>
      <c r="B28" s="2" t="s">
        <v>891</v>
      </c>
      <c r="C28" s="2" t="s">
        <v>1</v>
      </c>
      <c r="D28" s="2" t="s">
        <v>221</v>
      </c>
      <c r="F28" s="2" t="s">
        <v>270</v>
      </c>
      <c r="G28" s="2" t="s">
        <v>67</v>
      </c>
      <c r="H28" s="2" t="s">
        <v>2</v>
      </c>
      <c r="I28" s="2" t="s">
        <v>181</v>
      </c>
      <c r="K28" s="2" t="s">
        <v>372</v>
      </c>
      <c r="L28" s="2" t="s">
        <v>373</v>
      </c>
      <c r="M28" s="2" t="s">
        <v>3</v>
      </c>
      <c r="N28" s="2" t="s">
        <v>181</v>
      </c>
      <c r="P28" s="2" t="s">
        <v>783</v>
      </c>
      <c r="Q28" s="2" t="s">
        <v>112</v>
      </c>
      <c r="R28" s="2" t="s">
        <v>0</v>
      </c>
      <c r="S28" s="2" t="s">
        <v>388</v>
      </c>
    </row>
    <row r="29" spans="1:19" ht="12">
      <c r="A29" s="2" t="s">
        <v>662</v>
      </c>
      <c r="B29" s="2" t="s">
        <v>663</v>
      </c>
      <c r="C29" s="2" t="s">
        <v>1</v>
      </c>
      <c r="D29" s="2" t="s">
        <v>213</v>
      </c>
      <c r="F29" s="2" t="s">
        <v>335</v>
      </c>
      <c r="G29" s="2" t="s">
        <v>77</v>
      </c>
      <c r="H29" s="2" t="s">
        <v>2</v>
      </c>
      <c r="I29" s="2" t="s">
        <v>213</v>
      </c>
      <c r="K29" s="2" t="s">
        <v>288</v>
      </c>
      <c r="L29" s="2" t="s">
        <v>34</v>
      </c>
      <c r="M29" s="2" t="s">
        <v>3</v>
      </c>
      <c r="N29" s="2" t="s">
        <v>532</v>
      </c>
      <c r="P29" s="2" t="s">
        <v>1055</v>
      </c>
      <c r="Q29" s="2" t="s">
        <v>475</v>
      </c>
      <c r="R29" s="2" t="s">
        <v>0</v>
      </c>
      <c r="S29" s="2" t="s">
        <v>388</v>
      </c>
    </row>
    <row r="30" spans="1:19" ht="12">
      <c r="A30" s="2" t="s">
        <v>194</v>
      </c>
      <c r="B30" s="2" t="s">
        <v>60</v>
      </c>
      <c r="C30" s="2" t="s">
        <v>1</v>
      </c>
      <c r="D30" s="2" t="s">
        <v>193</v>
      </c>
      <c r="F30" s="2" t="s">
        <v>395</v>
      </c>
      <c r="G30" s="2" t="s">
        <v>55</v>
      </c>
      <c r="H30" s="2" t="s">
        <v>2</v>
      </c>
      <c r="I30" s="2" t="s">
        <v>207</v>
      </c>
      <c r="K30" s="2" t="s">
        <v>443</v>
      </c>
      <c r="L30" s="2" t="s">
        <v>444</v>
      </c>
      <c r="M30" s="2" t="s">
        <v>3</v>
      </c>
      <c r="N30" s="2" t="s">
        <v>388</v>
      </c>
      <c r="P30" s="2" t="s">
        <v>339</v>
      </c>
      <c r="Q30" s="2" t="s">
        <v>16</v>
      </c>
      <c r="R30" s="2" t="s">
        <v>0</v>
      </c>
      <c r="S30" s="2" t="s">
        <v>205</v>
      </c>
    </row>
    <row r="31" spans="1:19" ht="12">
      <c r="A31" s="2" t="s">
        <v>114</v>
      </c>
      <c r="B31" s="2" t="s">
        <v>394</v>
      </c>
      <c r="C31" s="2" t="s">
        <v>1</v>
      </c>
      <c r="D31" s="2" t="s">
        <v>532</v>
      </c>
      <c r="F31" s="2" t="s">
        <v>418</v>
      </c>
      <c r="G31" s="2" t="s">
        <v>11</v>
      </c>
      <c r="H31" s="2" t="s">
        <v>2</v>
      </c>
      <c r="I31" s="2" t="s">
        <v>388</v>
      </c>
      <c r="K31" s="2" t="s">
        <v>235</v>
      </c>
      <c r="L31" s="2" t="s">
        <v>119</v>
      </c>
      <c r="M31" s="2" t="s">
        <v>3</v>
      </c>
      <c r="N31" s="2" t="s">
        <v>532</v>
      </c>
      <c r="P31" s="2" t="s">
        <v>345</v>
      </c>
      <c r="Q31" s="2" t="s">
        <v>100</v>
      </c>
      <c r="R31" s="2" t="s">
        <v>0</v>
      </c>
      <c r="S31" s="2" t="s">
        <v>532</v>
      </c>
    </row>
    <row r="32" spans="1:19" ht="12">
      <c r="A32" s="2" t="s">
        <v>219</v>
      </c>
      <c r="B32" s="2" t="s">
        <v>30</v>
      </c>
      <c r="C32" s="2" t="s">
        <v>1</v>
      </c>
      <c r="D32" s="2" t="s">
        <v>215</v>
      </c>
      <c r="F32" s="2" t="s">
        <v>719</v>
      </c>
      <c r="G32" s="2" t="s">
        <v>350</v>
      </c>
      <c r="H32" s="2" t="s">
        <v>2</v>
      </c>
      <c r="I32" s="2" t="s">
        <v>215</v>
      </c>
      <c r="K32" s="2" t="s">
        <v>295</v>
      </c>
      <c r="L32" s="2" t="s">
        <v>77</v>
      </c>
      <c r="M32" s="2" t="s">
        <v>3</v>
      </c>
      <c r="N32" s="2" t="s">
        <v>200</v>
      </c>
      <c r="P32" s="2" t="s">
        <v>615</v>
      </c>
      <c r="Q32" s="2" t="s">
        <v>519</v>
      </c>
      <c r="R32" s="2" t="s">
        <v>0</v>
      </c>
      <c r="S32" s="2" t="s">
        <v>215</v>
      </c>
    </row>
    <row r="33" spans="1:19" ht="12">
      <c r="A33" s="2" t="s">
        <v>395</v>
      </c>
      <c r="B33" s="2" t="s">
        <v>211</v>
      </c>
      <c r="C33" s="2" t="s">
        <v>1</v>
      </c>
      <c r="D33" s="2" t="s">
        <v>215</v>
      </c>
      <c r="F33" s="2" t="s">
        <v>792</v>
      </c>
      <c r="G33" s="2" t="s">
        <v>41</v>
      </c>
      <c r="H33" s="2" t="s">
        <v>2</v>
      </c>
      <c r="I33" s="2" t="s">
        <v>750</v>
      </c>
      <c r="K33" s="2" t="s">
        <v>445</v>
      </c>
      <c r="L33" s="2" t="s">
        <v>45</v>
      </c>
      <c r="M33" s="2" t="s">
        <v>3</v>
      </c>
      <c r="N33" s="2" t="s">
        <v>193</v>
      </c>
      <c r="P33" s="2" t="s">
        <v>717</v>
      </c>
      <c r="Q33" s="2" t="s">
        <v>718</v>
      </c>
      <c r="R33" s="2" t="s">
        <v>0</v>
      </c>
      <c r="S33" s="2" t="s">
        <v>205</v>
      </c>
    </row>
    <row r="34" spans="1:19" ht="12">
      <c r="A34" s="2" t="s">
        <v>395</v>
      </c>
      <c r="B34" s="2" t="s">
        <v>9</v>
      </c>
      <c r="C34" s="2" t="s">
        <v>1</v>
      </c>
      <c r="D34" s="2" t="s">
        <v>200</v>
      </c>
      <c r="F34" s="2" t="s">
        <v>232</v>
      </c>
      <c r="G34" s="2" t="s">
        <v>16</v>
      </c>
      <c r="H34" s="2" t="s">
        <v>2</v>
      </c>
      <c r="I34" s="2" t="s">
        <v>181</v>
      </c>
      <c r="K34" s="2" t="s">
        <v>883</v>
      </c>
      <c r="L34" s="2" t="s">
        <v>884</v>
      </c>
      <c r="M34" s="2" t="s">
        <v>3</v>
      </c>
      <c r="N34" s="2" t="s">
        <v>207</v>
      </c>
      <c r="P34" s="2" t="s">
        <v>784</v>
      </c>
      <c r="Q34" s="2" t="s">
        <v>785</v>
      </c>
      <c r="R34" s="2" t="s">
        <v>0</v>
      </c>
      <c r="S34" s="2" t="s">
        <v>205</v>
      </c>
    </row>
    <row r="35" spans="1:19" ht="12">
      <c r="A35" s="2" t="s">
        <v>790</v>
      </c>
      <c r="B35" s="2" t="s">
        <v>791</v>
      </c>
      <c r="C35" s="2" t="s">
        <v>1</v>
      </c>
      <c r="D35" s="2" t="s">
        <v>207</v>
      </c>
      <c r="F35" s="2" t="s">
        <v>797</v>
      </c>
      <c r="G35" s="2" t="s">
        <v>798</v>
      </c>
      <c r="H35" s="2" t="s">
        <v>2</v>
      </c>
      <c r="I35" s="2" t="s">
        <v>748</v>
      </c>
      <c r="K35" s="2" t="s">
        <v>602</v>
      </c>
      <c r="L35" s="2" t="s">
        <v>27</v>
      </c>
      <c r="M35" s="2" t="s">
        <v>3</v>
      </c>
      <c r="N35" s="2" t="s">
        <v>522</v>
      </c>
      <c r="P35" s="2" t="s">
        <v>616</v>
      </c>
      <c r="Q35" s="2" t="s">
        <v>617</v>
      </c>
      <c r="R35" s="2" t="s">
        <v>0</v>
      </c>
      <c r="S35" s="2" t="s">
        <v>522</v>
      </c>
    </row>
    <row r="36" spans="1:19" ht="12">
      <c r="A36" s="2" t="s">
        <v>527</v>
      </c>
      <c r="B36" s="2" t="s">
        <v>80</v>
      </c>
      <c r="C36" s="2" t="s">
        <v>1</v>
      </c>
      <c r="D36" s="2" t="s">
        <v>522</v>
      </c>
      <c r="F36" s="2" t="s">
        <v>564</v>
      </c>
      <c r="G36" s="2" t="s">
        <v>495</v>
      </c>
      <c r="H36" s="2" t="s">
        <v>2</v>
      </c>
      <c r="I36" s="2" t="s">
        <v>532</v>
      </c>
      <c r="K36" s="2" t="s">
        <v>292</v>
      </c>
      <c r="L36" s="2" t="s">
        <v>8</v>
      </c>
      <c r="M36" s="2" t="s">
        <v>3</v>
      </c>
      <c r="N36" s="2" t="s">
        <v>198</v>
      </c>
      <c r="P36" s="2" t="s">
        <v>307</v>
      </c>
      <c r="Q36" s="2" t="s">
        <v>122</v>
      </c>
      <c r="R36" s="2" t="s">
        <v>0</v>
      </c>
      <c r="S36" s="2" t="s">
        <v>200</v>
      </c>
    </row>
    <row r="37" spans="1:19" ht="12">
      <c r="A37" s="2" t="s">
        <v>800</v>
      </c>
      <c r="B37" s="2" t="s">
        <v>620</v>
      </c>
      <c r="C37" s="2" t="s">
        <v>1</v>
      </c>
      <c r="D37" s="2" t="s">
        <v>205</v>
      </c>
      <c r="F37" s="2" t="s">
        <v>1034</v>
      </c>
      <c r="G37" s="2" t="s">
        <v>1035</v>
      </c>
      <c r="H37" s="2" t="s">
        <v>2</v>
      </c>
      <c r="I37" s="2" t="s">
        <v>224</v>
      </c>
      <c r="K37" s="2" t="s">
        <v>289</v>
      </c>
      <c r="L37" s="2" t="s">
        <v>133</v>
      </c>
      <c r="M37" s="2" t="s">
        <v>3</v>
      </c>
      <c r="N37" s="2" t="s">
        <v>189</v>
      </c>
      <c r="P37" s="2" t="s">
        <v>618</v>
      </c>
      <c r="Q37" s="2" t="s">
        <v>407</v>
      </c>
      <c r="R37" s="2" t="s">
        <v>0</v>
      </c>
      <c r="S37" s="2" t="s">
        <v>532</v>
      </c>
    </row>
    <row r="38" spans="1:19" ht="12">
      <c r="A38" s="2" t="s">
        <v>180</v>
      </c>
      <c r="B38" s="2" t="s">
        <v>76</v>
      </c>
      <c r="C38" s="2" t="s">
        <v>1</v>
      </c>
      <c r="D38" s="2" t="s">
        <v>215</v>
      </c>
      <c r="F38" s="2" t="s">
        <v>248</v>
      </c>
      <c r="G38" s="2" t="s">
        <v>799</v>
      </c>
      <c r="H38" s="2" t="s">
        <v>2</v>
      </c>
      <c r="I38" s="2" t="s">
        <v>748</v>
      </c>
      <c r="K38" s="2" t="s">
        <v>603</v>
      </c>
      <c r="L38" s="2" t="s">
        <v>604</v>
      </c>
      <c r="M38" s="2" t="s">
        <v>3</v>
      </c>
      <c r="N38" s="2" t="s">
        <v>213</v>
      </c>
      <c r="P38" s="2" t="s">
        <v>395</v>
      </c>
      <c r="Q38" s="2" t="s">
        <v>514</v>
      </c>
      <c r="R38" s="2" t="s">
        <v>0</v>
      </c>
      <c r="S38" s="2" t="s">
        <v>224</v>
      </c>
    </row>
    <row r="39" spans="1:19" ht="12">
      <c r="A39" s="2" t="s">
        <v>528</v>
      </c>
      <c r="B39" s="2" t="s">
        <v>80</v>
      </c>
      <c r="C39" s="2" t="s">
        <v>1</v>
      </c>
      <c r="D39" s="2" t="s">
        <v>522</v>
      </c>
      <c r="F39" s="2" t="s">
        <v>378</v>
      </c>
      <c r="G39" s="2" t="s">
        <v>672</v>
      </c>
      <c r="H39" s="2" t="s">
        <v>2</v>
      </c>
      <c r="I39" s="2" t="s">
        <v>213</v>
      </c>
      <c r="K39" s="2" t="s">
        <v>480</v>
      </c>
      <c r="L39" s="2" t="s">
        <v>99</v>
      </c>
      <c r="M39" s="2" t="s">
        <v>3</v>
      </c>
      <c r="N39" s="2" t="s">
        <v>210</v>
      </c>
      <c r="P39" s="2" t="s">
        <v>788</v>
      </c>
      <c r="Q39" s="2" t="s">
        <v>789</v>
      </c>
      <c r="R39" s="2" t="s">
        <v>0</v>
      </c>
      <c r="S39" s="2" t="s">
        <v>181</v>
      </c>
    </row>
    <row r="40" spans="1:19" ht="12">
      <c r="A40" s="2" t="s">
        <v>529</v>
      </c>
      <c r="B40" s="2" t="s">
        <v>530</v>
      </c>
      <c r="C40" s="2" t="s">
        <v>1</v>
      </c>
      <c r="D40" s="2" t="s">
        <v>205</v>
      </c>
      <c r="F40" s="2" t="s">
        <v>271</v>
      </c>
      <c r="G40" s="2" t="s">
        <v>26</v>
      </c>
      <c r="H40" s="2" t="s">
        <v>2</v>
      </c>
      <c r="I40" s="2" t="s">
        <v>200</v>
      </c>
      <c r="K40" s="2" t="s">
        <v>446</v>
      </c>
      <c r="L40" s="2" t="s">
        <v>447</v>
      </c>
      <c r="M40" s="2" t="s">
        <v>3</v>
      </c>
      <c r="N40" s="2" t="s">
        <v>750</v>
      </c>
      <c r="P40" s="2" t="s">
        <v>484</v>
      </c>
      <c r="Q40" s="2" t="s">
        <v>90</v>
      </c>
      <c r="R40" s="2" t="s">
        <v>0</v>
      </c>
      <c r="S40" s="2" t="s">
        <v>474</v>
      </c>
    </row>
    <row r="41" spans="1:19" ht="12">
      <c r="A41" s="2" t="s">
        <v>190</v>
      </c>
      <c r="B41" s="2" t="s">
        <v>134</v>
      </c>
      <c r="C41" s="2" t="s">
        <v>1</v>
      </c>
      <c r="D41" s="2" t="s">
        <v>189</v>
      </c>
      <c r="F41" s="2" t="s">
        <v>703</v>
      </c>
      <c r="G41" s="2" t="s">
        <v>72</v>
      </c>
      <c r="H41" s="2" t="s">
        <v>2</v>
      </c>
      <c r="I41" s="2" t="s">
        <v>522</v>
      </c>
      <c r="K41" s="2" t="s">
        <v>605</v>
      </c>
      <c r="L41" s="2" t="s">
        <v>606</v>
      </c>
      <c r="M41" s="2" t="s">
        <v>3</v>
      </c>
      <c r="N41" s="2" t="s">
        <v>224</v>
      </c>
      <c r="P41" s="2" t="s">
        <v>340</v>
      </c>
      <c r="Q41" s="2" t="s">
        <v>105</v>
      </c>
      <c r="R41" s="2" t="s">
        <v>0</v>
      </c>
      <c r="S41" s="2" t="s">
        <v>221</v>
      </c>
    </row>
    <row r="42" spans="1:19" ht="12">
      <c r="A42" s="2" t="s">
        <v>688</v>
      </c>
      <c r="B42" s="2" t="s">
        <v>17</v>
      </c>
      <c r="C42" s="2" t="s">
        <v>1</v>
      </c>
      <c r="D42" s="2" t="s">
        <v>522</v>
      </c>
      <c r="F42" s="2" t="s">
        <v>419</v>
      </c>
      <c r="G42" s="2" t="s">
        <v>52</v>
      </c>
      <c r="H42" s="2" t="s">
        <v>2</v>
      </c>
      <c r="I42" s="2" t="s">
        <v>215</v>
      </c>
      <c r="K42" s="2" t="s">
        <v>482</v>
      </c>
      <c r="L42" s="2" t="s">
        <v>483</v>
      </c>
      <c r="M42" s="2" t="s">
        <v>3</v>
      </c>
      <c r="N42" s="2" t="s">
        <v>474</v>
      </c>
      <c r="P42" s="2" t="s">
        <v>329</v>
      </c>
      <c r="Q42" s="2" t="s">
        <v>7</v>
      </c>
      <c r="R42" s="2" t="s">
        <v>0</v>
      </c>
      <c r="S42" s="2" t="s">
        <v>198</v>
      </c>
    </row>
    <row r="43" spans="1:19" ht="12">
      <c r="A43" s="2" t="s">
        <v>1020</v>
      </c>
      <c r="B43" s="2" t="s">
        <v>1021</v>
      </c>
      <c r="C43" s="2" t="s">
        <v>1</v>
      </c>
      <c r="D43" s="2" t="s">
        <v>200</v>
      </c>
      <c r="F43" s="2" t="s">
        <v>1036</v>
      </c>
      <c r="G43" s="2" t="s">
        <v>1037</v>
      </c>
      <c r="H43" s="2" t="s">
        <v>2</v>
      </c>
      <c r="I43" s="2" t="s">
        <v>474</v>
      </c>
      <c r="K43" s="2" t="s">
        <v>283</v>
      </c>
      <c r="L43" s="2" t="s">
        <v>91</v>
      </c>
      <c r="M43" s="2" t="s">
        <v>3</v>
      </c>
      <c r="N43" s="2" t="s">
        <v>181</v>
      </c>
      <c r="P43" s="2" t="s">
        <v>795</v>
      </c>
      <c r="Q43" s="2" t="s">
        <v>796</v>
      </c>
      <c r="R43" s="2" t="s">
        <v>0</v>
      </c>
      <c r="S43" s="2" t="s">
        <v>224</v>
      </c>
    </row>
    <row r="44" spans="1:19" ht="12">
      <c r="A44" s="2" t="s">
        <v>183</v>
      </c>
      <c r="B44" s="2" t="s">
        <v>184</v>
      </c>
      <c r="C44" s="2" t="s">
        <v>1</v>
      </c>
      <c r="D44" s="2" t="s">
        <v>181</v>
      </c>
      <c r="F44" s="2" t="s">
        <v>496</v>
      </c>
      <c r="G44" s="2" t="s">
        <v>497</v>
      </c>
      <c r="H44" s="2" t="s">
        <v>2</v>
      </c>
      <c r="I44" s="2" t="s">
        <v>193</v>
      </c>
      <c r="K44" s="2" t="s">
        <v>298</v>
      </c>
      <c r="L44" s="2" t="s">
        <v>299</v>
      </c>
      <c r="M44" s="2" t="s">
        <v>3</v>
      </c>
      <c r="N44" s="2" t="s">
        <v>205</v>
      </c>
      <c r="P44" s="2" t="s">
        <v>105</v>
      </c>
      <c r="Q44" s="2" t="s">
        <v>27</v>
      </c>
      <c r="R44" s="2" t="s">
        <v>0</v>
      </c>
      <c r="S44" s="2" t="s">
        <v>213</v>
      </c>
    </row>
    <row r="45" spans="1:19" ht="12">
      <c r="A45" s="2" t="s">
        <v>1022</v>
      </c>
      <c r="B45" s="2" t="s">
        <v>1023</v>
      </c>
      <c r="C45" s="2" t="s">
        <v>1</v>
      </c>
      <c r="D45" s="2" t="s">
        <v>474</v>
      </c>
      <c r="F45" s="2" t="s">
        <v>262</v>
      </c>
      <c r="G45" s="2" t="s">
        <v>47</v>
      </c>
      <c r="H45" s="2" t="s">
        <v>2</v>
      </c>
      <c r="I45" s="2" t="s">
        <v>210</v>
      </c>
      <c r="K45" s="2" t="s">
        <v>305</v>
      </c>
      <c r="L45" s="2" t="s">
        <v>17</v>
      </c>
      <c r="M45" s="2" t="s">
        <v>3</v>
      </c>
      <c r="N45" s="2" t="s">
        <v>224</v>
      </c>
      <c r="P45" s="2" t="s">
        <v>360</v>
      </c>
      <c r="Q45" s="2" t="s">
        <v>78</v>
      </c>
      <c r="R45" s="2" t="s">
        <v>0</v>
      </c>
      <c r="S45" s="2" t="s">
        <v>213</v>
      </c>
    </row>
    <row r="46" spans="1:19" ht="12">
      <c r="A46" s="2" t="s">
        <v>822</v>
      </c>
      <c r="B46" s="2" t="s">
        <v>823</v>
      </c>
      <c r="C46" s="2" t="s">
        <v>1</v>
      </c>
      <c r="D46" s="2" t="s">
        <v>748</v>
      </c>
      <c r="F46" s="2" t="s">
        <v>804</v>
      </c>
      <c r="G46" s="2" t="s">
        <v>805</v>
      </c>
      <c r="H46" s="2" t="s">
        <v>2</v>
      </c>
      <c r="I46" s="2" t="s">
        <v>750</v>
      </c>
      <c r="K46" s="2" t="s">
        <v>296</v>
      </c>
      <c r="L46" s="2" t="s">
        <v>19</v>
      </c>
      <c r="M46" s="2" t="s">
        <v>3</v>
      </c>
      <c r="N46" s="2" t="s">
        <v>200</v>
      </c>
      <c r="P46" s="2" t="s">
        <v>679</v>
      </c>
      <c r="Q46" s="2" t="s">
        <v>82</v>
      </c>
      <c r="R46" s="2" t="s">
        <v>0</v>
      </c>
      <c r="S46" s="2" t="s">
        <v>213</v>
      </c>
    </row>
    <row r="47" spans="1:19" ht="12">
      <c r="A47" s="2" t="s">
        <v>828</v>
      </c>
      <c r="B47" s="2" t="s">
        <v>829</v>
      </c>
      <c r="C47" s="2" t="s">
        <v>1</v>
      </c>
      <c r="D47" s="2" t="s">
        <v>750</v>
      </c>
      <c r="F47" s="2" t="s">
        <v>421</v>
      </c>
      <c r="G47" s="2" t="s">
        <v>16</v>
      </c>
      <c r="H47" s="2" t="s">
        <v>2</v>
      </c>
      <c r="I47" s="2" t="s">
        <v>200</v>
      </c>
      <c r="K47" s="2" t="s">
        <v>712</v>
      </c>
      <c r="L47" s="2" t="s">
        <v>713</v>
      </c>
      <c r="M47" s="2" t="s">
        <v>3</v>
      </c>
      <c r="N47" s="2" t="s">
        <v>522</v>
      </c>
      <c r="P47" s="2" t="s">
        <v>420</v>
      </c>
      <c r="Q47" s="2" t="s">
        <v>65</v>
      </c>
      <c r="R47" s="2" t="s">
        <v>0</v>
      </c>
      <c r="S47" s="2" t="s">
        <v>743</v>
      </c>
    </row>
    <row r="48" spans="1:19" ht="12">
      <c r="A48" s="2" t="s">
        <v>531</v>
      </c>
      <c r="B48" s="2" t="s">
        <v>510</v>
      </c>
      <c r="C48" s="2" t="s">
        <v>1</v>
      </c>
      <c r="D48" s="2" t="s">
        <v>474</v>
      </c>
      <c r="F48" s="2" t="s">
        <v>807</v>
      </c>
      <c r="G48" s="2" t="s">
        <v>808</v>
      </c>
      <c r="H48" s="2" t="s">
        <v>2</v>
      </c>
      <c r="I48" s="2" t="s">
        <v>191</v>
      </c>
      <c r="K48" s="2" t="s">
        <v>607</v>
      </c>
      <c r="L48" s="2" t="s">
        <v>286</v>
      </c>
      <c r="M48" s="2" t="s">
        <v>3</v>
      </c>
      <c r="N48" s="2" t="s">
        <v>215</v>
      </c>
      <c r="P48" s="2" t="s">
        <v>331</v>
      </c>
      <c r="Q48" s="2" t="s">
        <v>16</v>
      </c>
      <c r="R48" s="2" t="s">
        <v>0</v>
      </c>
      <c r="S48" s="2" t="s">
        <v>191</v>
      </c>
    </row>
    <row r="49" spans="1:19" ht="12">
      <c r="A49" s="2" t="s">
        <v>208</v>
      </c>
      <c r="B49" s="2" t="s">
        <v>24</v>
      </c>
      <c r="C49" s="2" t="s">
        <v>1</v>
      </c>
      <c r="D49" s="2" t="s">
        <v>213</v>
      </c>
      <c r="F49" s="2" t="s">
        <v>809</v>
      </c>
      <c r="G49" s="2" t="s">
        <v>102</v>
      </c>
      <c r="H49" s="2" t="s">
        <v>2</v>
      </c>
      <c r="I49" s="2" t="s">
        <v>200</v>
      </c>
      <c r="K49" s="2" t="s">
        <v>1047</v>
      </c>
      <c r="L49" s="2" t="s">
        <v>449</v>
      </c>
      <c r="M49" s="2" t="s">
        <v>3</v>
      </c>
      <c r="N49" s="2" t="s">
        <v>191</v>
      </c>
      <c r="P49" s="2" t="s">
        <v>619</v>
      </c>
      <c r="Q49" s="2" t="s">
        <v>98</v>
      </c>
      <c r="R49" s="2" t="s">
        <v>0</v>
      </c>
      <c r="S49" s="2" t="s">
        <v>224</v>
      </c>
    </row>
    <row r="50" spans="1:19" ht="12">
      <c r="A50" s="2" t="s">
        <v>833</v>
      </c>
      <c r="B50" s="2" t="s">
        <v>834</v>
      </c>
      <c r="C50" s="2" t="s">
        <v>1</v>
      </c>
      <c r="D50" s="2" t="s">
        <v>388</v>
      </c>
      <c r="F50" s="2" t="s">
        <v>810</v>
      </c>
      <c r="G50" s="2" t="s">
        <v>811</v>
      </c>
      <c r="H50" s="2" t="s">
        <v>2</v>
      </c>
      <c r="I50" s="2" t="s">
        <v>532</v>
      </c>
      <c r="K50" s="2" t="s">
        <v>944</v>
      </c>
      <c r="L50" s="2" t="s">
        <v>122</v>
      </c>
      <c r="M50" s="2" t="s">
        <v>3</v>
      </c>
      <c r="N50" s="2" t="s">
        <v>748</v>
      </c>
      <c r="P50" s="2" t="s">
        <v>496</v>
      </c>
      <c r="Q50" s="2" t="s">
        <v>620</v>
      </c>
      <c r="R50" s="2" t="s">
        <v>0</v>
      </c>
      <c r="S50" s="2" t="s">
        <v>200</v>
      </c>
    </row>
    <row r="51" spans="1:19" ht="12">
      <c r="A51" s="2" t="s">
        <v>838</v>
      </c>
      <c r="B51" s="2" t="s">
        <v>839</v>
      </c>
      <c r="C51" s="2" t="s">
        <v>1</v>
      </c>
      <c r="D51" s="2" t="s">
        <v>743</v>
      </c>
      <c r="F51" s="2" t="s">
        <v>813</v>
      </c>
      <c r="G51" s="2" t="s">
        <v>9</v>
      </c>
      <c r="H51" s="2" t="s">
        <v>2</v>
      </c>
      <c r="I51" s="2" t="s">
        <v>198</v>
      </c>
      <c r="K51" s="2" t="s">
        <v>947</v>
      </c>
      <c r="L51" s="2" t="s">
        <v>948</v>
      </c>
      <c r="M51" s="2" t="s">
        <v>3</v>
      </c>
      <c r="N51" s="2" t="s">
        <v>743</v>
      </c>
      <c r="P51" s="2" t="s">
        <v>361</v>
      </c>
      <c r="Q51" s="2" t="s">
        <v>46</v>
      </c>
      <c r="R51" s="2" t="s">
        <v>0</v>
      </c>
      <c r="S51" s="2" t="s">
        <v>193</v>
      </c>
    </row>
    <row r="52" spans="1:19" ht="12">
      <c r="A52" s="2" t="s">
        <v>840</v>
      </c>
      <c r="B52" s="2" t="s">
        <v>11</v>
      </c>
      <c r="C52" s="2" t="s">
        <v>1</v>
      </c>
      <c r="D52" s="2" t="s">
        <v>750</v>
      </c>
      <c r="F52" s="2" t="s">
        <v>814</v>
      </c>
      <c r="G52" s="2" t="s">
        <v>815</v>
      </c>
      <c r="H52" s="2" t="s">
        <v>2</v>
      </c>
      <c r="I52" s="2" t="s">
        <v>474</v>
      </c>
      <c r="K52" s="2" t="s">
        <v>1027</v>
      </c>
      <c r="L52" s="2" t="s">
        <v>1048</v>
      </c>
      <c r="M52" s="2" t="s">
        <v>3</v>
      </c>
      <c r="N52" s="2" t="s">
        <v>743</v>
      </c>
      <c r="P52" s="2" t="s">
        <v>621</v>
      </c>
      <c r="Q52" s="2" t="s">
        <v>32</v>
      </c>
      <c r="R52" s="2" t="s">
        <v>0</v>
      </c>
      <c r="S52" s="2" t="s">
        <v>205</v>
      </c>
    </row>
    <row r="53" spans="1:19" ht="12">
      <c r="A53" s="2" t="s">
        <v>533</v>
      </c>
      <c r="B53" s="2" t="s">
        <v>534</v>
      </c>
      <c r="C53" s="2" t="s">
        <v>1</v>
      </c>
      <c r="D53" s="2" t="s">
        <v>522</v>
      </c>
      <c r="F53" s="2" t="s">
        <v>237</v>
      </c>
      <c r="G53" s="2" t="s">
        <v>238</v>
      </c>
      <c r="H53" s="2" t="s">
        <v>2</v>
      </c>
      <c r="I53" s="2" t="s">
        <v>207</v>
      </c>
      <c r="K53" s="2" t="s">
        <v>293</v>
      </c>
      <c r="L53" s="2" t="s">
        <v>18</v>
      </c>
      <c r="M53" s="2" t="s">
        <v>3</v>
      </c>
      <c r="N53" s="2" t="s">
        <v>213</v>
      </c>
      <c r="P53" s="2" t="s">
        <v>801</v>
      </c>
      <c r="Q53" s="2" t="s">
        <v>238</v>
      </c>
      <c r="R53" s="2" t="s">
        <v>0</v>
      </c>
      <c r="S53" s="2" t="s">
        <v>748</v>
      </c>
    </row>
    <row r="54" spans="1:19" ht="12">
      <c r="A54" s="2" t="s">
        <v>845</v>
      </c>
      <c r="B54" s="2" t="s">
        <v>121</v>
      </c>
      <c r="C54" s="2" t="s">
        <v>1</v>
      </c>
      <c r="D54" s="2" t="s">
        <v>748</v>
      </c>
      <c r="F54" s="2" t="s">
        <v>422</v>
      </c>
      <c r="G54" s="2" t="s">
        <v>397</v>
      </c>
      <c r="H54" s="2" t="s">
        <v>2</v>
      </c>
      <c r="I54" s="2" t="s">
        <v>388</v>
      </c>
      <c r="K54" s="2" t="s">
        <v>608</v>
      </c>
      <c r="L54" s="2" t="s">
        <v>34</v>
      </c>
      <c r="M54" s="2" t="s">
        <v>3</v>
      </c>
      <c r="N54" s="2" t="s">
        <v>388</v>
      </c>
      <c r="P54" s="2" t="s">
        <v>806</v>
      </c>
      <c r="Q54" s="2" t="s">
        <v>77</v>
      </c>
      <c r="R54" s="2" t="s">
        <v>0</v>
      </c>
      <c r="S54" s="2" t="s">
        <v>189</v>
      </c>
    </row>
    <row r="55" spans="1:19" ht="12">
      <c r="A55" s="2" t="s">
        <v>849</v>
      </c>
      <c r="B55" s="2" t="s">
        <v>850</v>
      </c>
      <c r="C55" s="2" t="s">
        <v>1</v>
      </c>
      <c r="D55" s="2" t="s">
        <v>743</v>
      </c>
      <c r="F55" s="2" t="s">
        <v>818</v>
      </c>
      <c r="G55" s="2" t="s">
        <v>819</v>
      </c>
      <c r="H55" s="2" t="s">
        <v>2</v>
      </c>
      <c r="I55" s="2" t="s">
        <v>748</v>
      </c>
      <c r="K55" s="2" t="s">
        <v>197</v>
      </c>
      <c r="L55" s="2" t="s">
        <v>6</v>
      </c>
      <c r="M55" s="2" t="s">
        <v>3</v>
      </c>
      <c r="N55" s="2" t="s">
        <v>750</v>
      </c>
      <c r="P55" s="2" t="s">
        <v>353</v>
      </c>
      <c r="Q55" s="2" t="s">
        <v>72</v>
      </c>
      <c r="R55" s="2" t="s">
        <v>0</v>
      </c>
      <c r="S55" s="2" t="s">
        <v>522</v>
      </c>
    </row>
    <row r="56" spans="1:19" ht="12">
      <c r="A56" s="2" t="s">
        <v>535</v>
      </c>
      <c r="B56" s="2" t="s">
        <v>83</v>
      </c>
      <c r="C56" s="2" t="s">
        <v>1</v>
      </c>
      <c r="D56" s="2" t="s">
        <v>522</v>
      </c>
      <c r="F56" s="2" t="s">
        <v>820</v>
      </c>
      <c r="G56" s="2" t="s">
        <v>821</v>
      </c>
      <c r="H56" s="2" t="s">
        <v>2</v>
      </c>
      <c r="I56" s="2" t="s">
        <v>748</v>
      </c>
      <c r="K56" s="2" t="s">
        <v>714</v>
      </c>
      <c r="L56" s="2" t="s">
        <v>397</v>
      </c>
      <c r="M56" s="2" t="s">
        <v>3</v>
      </c>
      <c r="N56" s="2" t="s">
        <v>198</v>
      </c>
      <c r="P56" s="2" t="s">
        <v>622</v>
      </c>
      <c r="Q56" s="2" t="s">
        <v>623</v>
      </c>
      <c r="R56" s="2" t="s">
        <v>0</v>
      </c>
      <c r="S56" s="2" t="s">
        <v>474</v>
      </c>
    </row>
    <row r="57" spans="1:19" ht="12">
      <c r="A57" s="2" t="s">
        <v>222</v>
      </c>
      <c r="B57" s="2" t="s">
        <v>5</v>
      </c>
      <c r="C57" s="2" t="s">
        <v>1</v>
      </c>
      <c r="D57" s="2" t="s">
        <v>198</v>
      </c>
      <c r="F57" s="2" t="s">
        <v>242</v>
      </c>
      <c r="G57" s="2" t="s">
        <v>114</v>
      </c>
      <c r="H57" s="2" t="s">
        <v>2</v>
      </c>
      <c r="I57" s="2" t="s">
        <v>191</v>
      </c>
      <c r="K57" s="2" t="s">
        <v>966</v>
      </c>
      <c r="L57" s="2" t="s">
        <v>45</v>
      </c>
      <c r="M57" s="2" t="s">
        <v>3</v>
      </c>
      <c r="N57" s="2" t="s">
        <v>474</v>
      </c>
      <c r="P57" s="2" t="s">
        <v>1007</v>
      </c>
      <c r="Q57" s="2" t="s">
        <v>812</v>
      </c>
      <c r="R57" s="2" t="s">
        <v>0</v>
      </c>
      <c r="S57" s="2" t="s">
        <v>750</v>
      </c>
    </row>
    <row r="58" spans="1:19" ht="12">
      <c r="A58" s="2" t="s">
        <v>196</v>
      </c>
      <c r="B58" s="2" t="s">
        <v>13</v>
      </c>
      <c r="C58" s="2" t="s">
        <v>1</v>
      </c>
      <c r="D58" s="2" t="s">
        <v>193</v>
      </c>
      <c r="F58" s="2" t="s">
        <v>423</v>
      </c>
      <c r="G58" s="2" t="s">
        <v>22</v>
      </c>
      <c r="H58" s="2" t="s">
        <v>2</v>
      </c>
      <c r="I58" s="2" t="s">
        <v>388</v>
      </c>
      <c r="K58" s="2" t="s">
        <v>450</v>
      </c>
      <c r="L58" s="2" t="s">
        <v>451</v>
      </c>
      <c r="M58" s="2" t="s">
        <v>3</v>
      </c>
      <c r="N58" s="2" t="s">
        <v>207</v>
      </c>
      <c r="P58" s="2" t="s">
        <v>1008</v>
      </c>
      <c r="Q58" s="2" t="s">
        <v>624</v>
      </c>
      <c r="R58" s="2" t="s">
        <v>0</v>
      </c>
      <c r="S58" s="2" t="s">
        <v>191</v>
      </c>
    </row>
    <row r="59" spans="1:19" ht="12">
      <c r="A59" s="2" t="s">
        <v>503</v>
      </c>
      <c r="B59" s="2" t="s">
        <v>504</v>
      </c>
      <c r="C59" s="2" t="s">
        <v>1</v>
      </c>
      <c r="D59" s="2" t="s">
        <v>213</v>
      </c>
      <c r="F59" s="2" t="s">
        <v>250</v>
      </c>
      <c r="G59" s="2" t="s">
        <v>111</v>
      </c>
      <c r="H59" s="2" t="s">
        <v>2</v>
      </c>
      <c r="I59" s="2" t="s">
        <v>200</v>
      </c>
      <c r="K59" s="2" t="s">
        <v>352</v>
      </c>
      <c r="L59" s="2" t="s">
        <v>609</v>
      </c>
      <c r="M59" s="2" t="s">
        <v>3</v>
      </c>
      <c r="N59" s="2" t="s">
        <v>474</v>
      </c>
      <c r="P59" s="2" t="s">
        <v>625</v>
      </c>
      <c r="Q59" s="2" t="s">
        <v>57</v>
      </c>
      <c r="R59" s="2" t="s">
        <v>0</v>
      </c>
      <c r="S59" s="2" t="s">
        <v>474</v>
      </c>
    </row>
    <row r="60" spans="1:19" ht="12">
      <c r="A60" s="2" t="s">
        <v>536</v>
      </c>
      <c r="B60" s="2" t="s">
        <v>537</v>
      </c>
      <c r="C60" s="2" t="s">
        <v>1</v>
      </c>
      <c r="D60" s="2" t="s">
        <v>200</v>
      </c>
      <c r="F60" s="2" t="s">
        <v>1038</v>
      </c>
      <c r="G60" s="2" t="s">
        <v>1039</v>
      </c>
      <c r="H60" s="2" t="s">
        <v>2</v>
      </c>
      <c r="I60" s="2" t="s">
        <v>210</v>
      </c>
      <c r="K60" s="2" t="s">
        <v>974</v>
      </c>
      <c r="L60" s="2" t="s">
        <v>517</v>
      </c>
      <c r="M60" s="2" t="s">
        <v>3</v>
      </c>
      <c r="N60" s="2" t="s">
        <v>743</v>
      </c>
      <c r="P60" s="2" t="s">
        <v>216</v>
      </c>
      <c r="Q60" s="2" t="s">
        <v>217</v>
      </c>
      <c r="R60" s="2" t="s">
        <v>0</v>
      </c>
      <c r="S60" s="2" t="s">
        <v>215</v>
      </c>
    </row>
    <row r="61" spans="1:19" ht="12">
      <c r="A61" s="2" t="s">
        <v>538</v>
      </c>
      <c r="B61" s="2" t="s">
        <v>539</v>
      </c>
      <c r="C61" s="2" t="s">
        <v>1</v>
      </c>
      <c r="D61" s="2" t="s">
        <v>207</v>
      </c>
      <c r="F61" s="2" t="s">
        <v>836</v>
      </c>
      <c r="G61" s="2" t="s">
        <v>837</v>
      </c>
      <c r="H61" s="2" t="s">
        <v>2</v>
      </c>
      <c r="I61" s="2" t="s">
        <v>743</v>
      </c>
      <c r="K61" s="2" t="s">
        <v>610</v>
      </c>
      <c r="L61" s="2" t="s">
        <v>449</v>
      </c>
      <c r="M61" s="2" t="s">
        <v>3</v>
      </c>
      <c r="N61" s="2" t="s">
        <v>213</v>
      </c>
      <c r="P61" s="2" t="s">
        <v>357</v>
      </c>
      <c r="Q61" s="2" t="s">
        <v>37</v>
      </c>
      <c r="R61" s="2" t="s">
        <v>0</v>
      </c>
      <c r="S61" s="2" t="s">
        <v>221</v>
      </c>
    </row>
    <row r="62" spans="1:19" ht="12">
      <c r="A62" s="2" t="s">
        <v>475</v>
      </c>
      <c r="B62" s="2" t="s">
        <v>476</v>
      </c>
      <c r="C62" s="2" t="s">
        <v>1</v>
      </c>
      <c r="D62" s="2" t="s">
        <v>532</v>
      </c>
      <c r="F62" s="2" t="s">
        <v>260</v>
      </c>
      <c r="G62" s="2" t="s">
        <v>10</v>
      </c>
      <c r="H62" s="2" t="s">
        <v>2</v>
      </c>
      <c r="I62" s="2" t="s">
        <v>198</v>
      </c>
      <c r="K62" s="2" t="s">
        <v>291</v>
      </c>
      <c r="L62" s="2" t="s">
        <v>122</v>
      </c>
      <c r="M62" s="2" t="s">
        <v>3</v>
      </c>
      <c r="N62" s="2" t="s">
        <v>193</v>
      </c>
      <c r="P62" s="2" t="s">
        <v>502</v>
      </c>
      <c r="Q62" s="2" t="s">
        <v>680</v>
      </c>
      <c r="R62" s="2" t="s">
        <v>0</v>
      </c>
      <c r="S62" s="2" t="s">
        <v>522</v>
      </c>
    </row>
    <row r="63" spans="1:19" ht="12">
      <c r="A63" s="2" t="s">
        <v>182</v>
      </c>
      <c r="B63" s="2" t="s">
        <v>103</v>
      </c>
      <c r="C63" s="2" t="s">
        <v>1</v>
      </c>
      <c r="D63" s="2" t="s">
        <v>181</v>
      </c>
      <c r="F63" s="2" t="s">
        <v>704</v>
      </c>
      <c r="G63" s="2" t="s">
        <v>58</v>
      </c>
      <c r="H63" s="2" t="s">
        <v>2</v>
      </c>
      <c r="I63" s="2" t="s">
        <v>181</v>
      </c>
      <c r="K63" s="2" t="s">
        <v>994</v>
      </c>
      <c r="L63" s="2" t="s">
        <v>238</v>
      </c>
      <c r="M63" s="2" t="s">
        <v>3</v>
      </c>
      <c r="N63" s="2" t="s">
        <v>205</v>
      </c>
      <c r="P63" s="2" t="s">
        <v>369</v>
      </c>
      <c r="Q63" s="2" t="s">
        <v>370</v>
      </c>
      <c r="R63" s="2" t="s">
        <v>0</v>
      </c>
      <c r="S63" s="2" t="s">
        <v>205</v>
      </c>
    </row>
    <row r="64" spans="1:19" ht="12">
      <c r="A64" s="2" t="s">
        <v>541</v>
      </c>
      <c r="B64" s="2" t="s">
        <v>542</v>
      </c>
      <c r="C64" s="2" t="s">
        <v>1</v>
      </c>
      <c r="D64" s="2" t="s">
        <v>189</v>
      </c>
      <c r="F64" s="2" t="s">
        <v>568</v>
      </c>
      <c r="G64" s="2" t="s">
        <v>58</v>
      </c>
      <c r="H64" s="2" t="s">
        <v>2</v>
      </c>
      <c r="I64" s="2" t="s">
        <v>215</v>
      </c>
      <c r="K64" s="2" t="s">
        <v>303</v>
      </c>
      <c r="L64" s="2" t="s">
        <v>28</v>
      </c>
      <c r="M64" s="2" t="s">
        <v>3</v>
      </c>
      <c r="N64" s="2" t="s">
        <v>221</v>
      </c>
      <c r="P64" s="2" t="s">
        <v>626</v>
      </c>
      <c r="Q64" s="2" t="s">
        <v>518</v>
      </c>
      <c r="R64" s="2" t="s">
        <v>0</v>
      </c>
      <c r="S64" s="2" t="s">
        <v>213</v>
      </c>
    </row>
    <row r="65" spans="1:19" ht="12">
      <c r="A65" s="2" t="s">
        <v>868</v>
      </c>
      <c r="B65" s="2" t="s">
        <v>869</v>
      </c>
      <c r="C65" s="2" t="s">
        <v>1</v>
      </c>
      <c r="D65" s="2" t="s">
        <v>532</v>
      </c>
      <c r="F65" s="2" t="s">
        <v>1005</v>
      </c>
      <c r="G65" s="2" t="s">
        <v>508</v>
      </c>
      <c r="H65" s="2" t="s">
        <v>2</v>
      </c>
      <c r="I65" s="2" t="s">
        <v>205</v>
      </c>
      <c r="K65" s="2" t="s">
        <v>611</v>
      </c>
      <c r="L65" s="2" t="s">
        <v>130</v>
      </c>
      <c r="M65" s="2" t="s">
        <v>3</v>
      </c>
      <c r="N65" s="2" t="s">
        <v>532</v>
      </c>
      <c r="P65" s="2" t="s">
        <v>816</v>
      </c>
      <c r="Q65" s="2" t="s">
        <v>817</v>
      </c>
      <c r="R65" s="2" t="s">
        <v>0</v>
      </c>
      <c r="S65" s="2" t="s">
        <v>743</v>
      </c>
    </row>
    <row r="66" spans="1:19" ht="12">
      <c r="A66" s="2" t="s">
        <v>1024</v>
      </c>
      <c r="B66" s="2" t="s">
        <v>398</v>
      </c>
      <c r="C66" s="2" t="s">
        <v>1</v>
      </c>
      <c r="D66" s="2" t="s">
        <v>198</v>
      </c>
      <c r="F66" s="2" t="s">
        <v>1006</v>
      </c>
      <c r="G66" s="2" t="s">
        <v>843</v>
      </c>
      <c r="H66" s="2" t="s">
        <v>2</v>
      </c>
      <c r="I66" s="2" t="s">
        <v>388</v>
      </c>
      <c r="K66" s="2" t="s">
        <v>1003</v>
      </c>
      <c r="L66" s="2" t="s">
        <v>1004</v>
      </c>
      <c r="M66" s="2" t="s">
        <v>3</v>
      </c>
      <c r="N66" s="2" t="s">
        <v>748</v>
      </c>
      <c r="P66" s="2" t="s">
        <v>548</v>
      </c>
      <c r="Q66" s="2" t="s">
        <v>19</v>
      </c>
      <c r="R66" s="2" t="s">
        <v>0</v>
      </c>
      <c r="S66" s="2" t="s">
        <v>750</v>
      </c>
    </row>
    <row r="67" spans="1:19" ht="12">
      <c r="A67" s="2" t="s">
        <v>201</v>
      </c>
      <c r="B67" s="2" t="s">
        <v>202</v>
      </c>
      <c r="C67" s="2" t="s">
        <v>1</v>
      </c>
      <c r="D67" s="2" t="s">
        <v>1025</v>
      </c>
      <c r="F67" s="2" t="s">
        <v>1066</v>
      </c>
      <c r="G67" s="2" t="s">
        <v>33</v>
      </c>
      <c r="H67" s="2" t="s">
        <v>2</v>
      </c>
      <c r="I67" s="2" t="s">
        <v>522</v>
      </c>
      <c r="P67" s="2" t="s">
        <v>384</v>
      </c>
      <c r="Q67" s="2" t="s">
        <v>50</v>
      </c>
      <c r="R67" s="2" t="s">
        <v>0</v>
      </c>
      <c r="S67" s="2" t="s">
        <v>224</v>
      </c>
    </row>
    <row r="68" spans="1:19" ht="12">
      <c r="A68" s="2" t="s">
        <v>874</v>
      </c>
      <c r="B68" s="2" t="s">
        <v>875</v>
      </c>
      <c r="C68" s="2" t="s">
        <v>1</v>
      </c>
      <c r="D68" s="2" t="s">
        <v>193</v>
      </c>
      <c r="F68" s="2" t="s">
        <v>247</v>
      </c>
      <c r="G68" s="2" t="s">
        <v>131</v>
      </c>
      <c r="H68" s="2" t="s">
        <v>2</v>
      </c>
      <c r="I68" s="2" t="s">
        <v>191</v>
      </c>
      <c r="P68" s="2" t="s">
        <v>628</v>
      </c>
      <c r="Q68" s="2" t="s">
        <v>481</v>
      </c>
      <c r="R68" s="2" t="s">
        <v>0</v>
      </c>
      <c r="S68" s="2" t="s">
        <v>215</v>
      </c>
    </row>
    <row r="69" spans="1:19" ht="12">
      <c r="A69" s="2" t="s">
        <v>195</v>
      </c>
      <c r="B69" s="2" t="s">
        <v>88</v>
      </c>
      <c r="C69" s="2" t="s">
        <v>1</v>
      </c>
      <c r="D69" s="2" t="s">
        <v>193</v>
      </c>
      <c r="F69" s="2" t="s">
        <v>570</v>
      </c>
      <c r="G69" s="2" t="s">
        <v>47</v>
      </c>
      <c r="H69" s="2" t="s">
        <v>2</v>
      </c>
      <c r="I69" s="2" t="s">
        <v>205</v>
      </c>
      <c r="P69" s="2" t="s">
        <v>824</v>
      </c>
      <c r="Q69" s="2" t="s">
        <v>282</v>
      </c>
      <c r="R69" s="2" t="s">
        <v>0</v>
      </c>
      <c r="S69" s="2" t="s">
        <v>210</v>
      </c>
    </row>
    <row r="70" spans="1:19" ht="12">
      <c r="A70" s="2" t="s">
        <v>544</v>
      </c>
      <c r="B70" s="2" t="s">
        <v>545</v>
      </c>
      <c r="C70" s="2" t="s">
        <v>1</v>
      </c>
      <c r="D70" s="2" t="s">
        <v>207</v>
      </c>
      <c r="F70" s="2" t="s">
        <v>381</v>
      </c>
      <c r="G70" s="2" t="s">
        <v>382</v>
      </c>
      <c r="H70" s="2" t="s">
        <v>2</v>
      </c>
      <c r="I70" s="2" t="s">
        <v>213</v>
      </c>
      <c r="P70" s="2" t="s">
        <v>825</v>
      </c>
      <c r="Q70" s="2" t="s">
        <v>376</v>
      </c>
      <c r="R70" s="2" t="s">
        <v>0</v>
      </c>
      <c r="S70" s="2" t="s">
        <v>191</v>
      </c>
    </row>
    <row r="71" spans="1:19" ht="12">
      <c r="A71" s="2" t="s">
        <v>664</v>
      </c>
      <c r="B71" s="2" t="s">
        <v>45</v>
      </c>
      <c r="C71" s="2" t="s">
        <v>1</v>
      </c>
      <c r="D71" s="2" t="s">
        <v>224</v>
      </c>
      <c r="F71" s="2" t="s">
        <v>571</v>
      </c>
      <c r="G71" s="2" t="s">
        <v>280</v>
      </c>
      <c r="H71" s="2" t="s">
        <v>2</v>
      </c>
      <c r="I71" s="2" t="s">
        <v>522</v>
      </c>
      <c r="K71" s="59"/>
      <c r="L71" s="59"/>
      <c r="N71" s="59"/>
      <c r="P71" s="2" t="s">
        <v>826</v>
      </c>
      <c r="Q71" s="2" t="s">
        <v>827</v>
      </c>
      <c r="R71" s="2" t="s">
        <v>0</v>
      </c>
      <c r="S71" s="2" t="s">
        <v>224</v>
      </c>
    </row>
    <row r="72" spans="1:19" ht="12">
      <c r="A72" s="2" t="s">
        <v>888</v>
      </c>
      <c r="B72" s="2" t="s">
        <v>70</v>
      </c>
      <c r="C72" s="2" t="s">
        <v>1</v>
      </c>
      <c r="D72" s="2" t="s">
        <v>750</v>
      </c>
      <c r="F72" s="2" t="s">
        <v>196</v>
      </c>
      <c r="G72" s="2" t="s">
        <v>91</v>
      </c>
      <c r="H72" s="2" t="s">
        <v>2</v>
      </c>
      <c r="I72" s="2" t="s">
        <v>205</v>
      </c>
      <c r="K72" s="59"/>
      <c r="L72" s="59"/>
      <c r="N72" s="59"/>
      <c r="P72" s="2" t="s">
        <v>276</v>
      </c>
      <c r="Q72" s="2" t="s">
        <v>29</v>
      </c>
      <c r="R72" s="2" t="s">
        <v>0</v>
      </c>
      <c r="S72" s="2" t="s">
        <v>224</v>
      </c>
    </row>
    <row r="73" spans="1:19" ht="12">
      <c r="A73" s="2" t="s">
        <v>546</v>
      </c>
      <c r="B73" s="2" t="s">
        <v>547</v>
      </c>
      <c r="C73" s="2" t="s">
        <v>1</v>
      </c>
      <c r="D73" s="2" t="s">
        <v>532</v>
      </c>
      <c r="F73" s="2" t="s">
        <v>854</v>
      </c>
      <c r="G73" s="2" t="s">
        <v>855</v>
      </c>
      <c r="H73" s="2" t="s">
        <v>2</v>
      </c>
      <c r="I73" s="2" t="s">
        <v>191</v>
      </c>
      <c r="K73" s="59"/>
      <c r="L73" s="59"/>
      <c r="M73" s="59"/>
      <c r="N73" s="59"/>
      <c r="P73" s="2" t="s">
        <v>831</v>
      </c>
      <c r="Q73" s="2" t="s">
        <v>540</v>
      </c>
      <c r="R73" s="2" t="s">
        <v>0</v>
      </c>
      <c r="S73" s="2" t="s">
        <v>215</v>
      </c>
    </row>
    <row r="74" spans="1:19" ht="12">
      <c r="A74" s="2" t="s">
        <v>374</v>
      </c>
      <c r="B74" s="2" t="s">
        <v>45</v>
      </c>
      <c r="C74" s="2" t="s">
        <v>1</v>
      </c>
      <c r="D74" s="2" t="s">
        <v>743</v>
      </c>
      <c r="F74" s="2" t="s">
        <v>572</v>
      </c>
      <c r="G74" s="2" t="s">
        <v>573</v>
      </c>
      <c r="H74" s="2" t="s">
        <v>2</v>
      </c>
      <c r="I74" s="2" t="s">
        <v>532</v>
      </c>
      <c r="K74" s="59"/>
      <c r="L74" s="59"/>
      <c r="M74" s="59"/>
      <c r="N74" s="59"/>
      <c r="P74" s="2" t="s">
        <v>565</v>
      </c>
      <c r="Q74" s="2" t="s">
        <v>566</v>
      </c>
      <c r="R74" s="2" t="s">
        <v>0</v>
      </c>
      <c r="S74" s="2" t="s">
        <v>224</v>
      </c>
    </row>
    <row r="75" spans="1:19" ht="12">
      <c r="A75" s="2" t="s">
        <v>385</v>
      </c>
      <c r="B75" s="2" t="s">
        <v>400</v>
      </c>
      <c r="C75" s="2" t="s">
        <v>1</v>
      </c>
      <c r="D75" s="2" t="s">
        <v>224</v>
      </c>
      <c r="F75" s="2" t="s">
        <v>859</v>
      </c>
      <c r="G75" s="2" t="s">
        <v>11</v>
      </c>
      <c r="H75" s="2" t="s">
        <v>2</v>
      </c>
      <c r="I75" s="2" t="s">
        <v>474</v>
      </c>
      <c r="P75" s="2" t="s">
        <v>835</v>
      </c>
      <c r="Q75" s="2" t="s">
        <v>59</v>
      </c>
      <c r="R75" s="2" t="s">
        <v>0</v>
      </c>
      <c r="S75" s="2" t="s">
        <v>748</v>
      </c>
    </row>
    <row r="76" spans="1:19" ht="12">
      <c r="A76" s="2" t="s">
        <v>690</v>
      </c>
      <c r="B76" s="2" t="s">
        <v>691</v>
      </c>
      <c r="C76" s="2" t="s">
        <v>1</v>
      </c>
      <c r="D76" s="2" t="s">
        <v>205</v>
      </c>
      <c r="F76" s="2" t="s">
        <v>231</v>
      </c>
      <c r="G76" s="2" t="s">
        <v>20</v>
      </c>
      <c r="H76" s="2" t="s">
        <v>2</v>
      </c>
      <c r="I76" s="2" t="s">
        <v>181</v>
      </c>
      <c r="P76" s="2" t="s">
        <v>681</v>
      </c>
      <c r="Q76" s="2" t="s">
        <v>682</v>
      </c>
      <c r="R76" s="2" t="s">
        <v>0</v>
      </c>
      <c r="S76" s="2" t="s">
        <v>205</v>
      </c>
    </row>
    <row r="77" spans="1:19" ht="12">
      <c r="A77" s="2" t="s">
        <v>549</v>
      </c>
      <c r="B77" s="2" t="s">
        <v>550</v>
      </c>
      <c r="C77" s="2" t="s">
        <v>1</v>
      </c>
      <c r="D77" s="2" t="s">
        <v>207</v>
      </c>
      <c r="F77" s="2" t="s">
        <v>249</v>
      </c>
      <c r="G77" s="2" t="s">
        <v>25</v>
      </c>
      <c r="H77" s="2" t="s">
        <v>2</v>
      </c>
      <c r="I77" s="2" t="s">
        <v>200</v>
      </c>
      <c r="P77" s="2" t="s">
        <v>629</v>
      </c>
      <c r="Q77" s="2" t="s">
        <v>630</v>
      </c>
      <c r="R77" s="2" t="s">
        <v>0</v>
      </c>
      <c r="S77" s="2" t="s">
        <v>474</v>
      </c>
    </row>
    <row r="78" spans="1:19" ht="12">
      <c r="A78" s="2" t="s">
        <v>1026</v>
      </c>
      <c r="B78" s="2" t="s">
        <v>113</v>
      </c>
      <c r="C78" s="2" t="s">
        <v>1</v>
      </c>
      <c r="D78" s="2" t="s">
        <v>215</v>
      </c>
      <c r="F78" s="2" t="s">
        <v>860</v>
      </c>
      <c r="G78" s="2" t="s">
        <v>11</v>
      </c>
      <c r="H78" s="2" t="s">
        <v>2</v>
      </c>
      <c r="I78" s="2" t="s">
        <v>210</v>
      </c>
      <c r="P78" s="2" t="s">
        <v>841</v>
      </c>
      <c r="Q78" s="2" t="s">
        <v>817</v>
      </c>
      <c r="R78" s="2" t="s">
        <v>0</v>
      </c>
      <c r="S78" s="2" t="s">
        <v>193</v>
      </c>
    </row>
    <row r="79" spans="1:19" ht="12">
      <c r="A79" s="2" t="s">
        <v>673</v>
      </c>
      <c r="B79" s="2" t="s">
        <v>665</v>
      </c>
      <c r="C79" s="2" t="s">
        <v>1</v>
      </c>
      <c r="D79" s="2" t="s">
        <v>189</v>
      </c>
      <c r="F79" s="2" t="s">
        <v>383</v>
      </c>
      <c r="G79" s="2" t="s">
        <v>17</v>
      </c>
      <c r="H79" s="2" t="s">
        <v>2</v>
      </c>
      <c r="I79" s="2" t="s">
        <v>743</v>
      </c>
      <c r="P79" s="2" t="s">
        <v>336</v>
      </c>
      <c r="Q79" s="2" t="s">
        <v>58</v>
      </c>
      <c r="R79" s="2" t="s">
        <v>0</v>
      </c>
      <c r="S79" s="2" t="s">
        <v>210</v>
      </c>
    </row>
    <row r="80" spans="1:19" ht="12">
      <c r="A80" s="2" t="s">
        <v>462</v>
      </c>
      <c r="B80" s="2" t="s">
        <v>27</v>
      </c>
      <c r="C80" s="2" t="s">
        <v>1</v>
      </c>
      <c r="D80" s="2" t="s">
        <v>207</v>
      </c>
      <c r="F80" s="2" t="s">
        <v>256</v>
      </c>
      <c r="G80" s="2" t="s">
        <v>70</v>
      </c>
      <c r="H80" s="2" t="s">
        <v>2</v>
      </c>
      <c r="I80" s="2" t="s">
        <v>207</v>
      </c>
      <c r="P80" s="2" t="s">
        <v>842</v>
      </c>
      <c r="Q80" s="2" t="s">
        <v>407</v>
      </c>
      <c r="R80" s="2" t="s">
        <v>0</v>
      </c>
      <c r="S80" s="2" t="s">
        <v>743</v>
      </c>
    </row>
    <row r="81" spans="1:19" ht="12">
      <c r="A81" s="2" t="s">
        <v>188</v>
      </c>
      <c r="B81" s="2" t="s">
        <v>91</v>
      </c>
      <c r="C81" s="2" t="s">
        <v>1</v>
      </c>
      <c r="D81" s="2" t="s">
        <v>191</v>
      </c>
      <c r="F81" s="2" t="s">
        <v>574</v>
      </c>
      <c r="G81" s="2" t="s">
        <v>575</v>
      </c>
      <c r="H81" s="2" t="s">
        <v>2</v>
      </c>
      <c r="I81" s="2" t="s">
        <v>189</v>
      </c>
      <c r="P81" s="2" t="s">
        <v>631</v>
      </c>
      <c r="Q81" s="2" t="s">
        <v>74</v>
      </c>
      <c r="R81" s="2" t="s">
        <v>0</v>
      </c>
      <c r="S81" s="2" t="s">
        <v>193</v>
      </c>
    </row>
    <row r="82" spans="1:19" ht="12">
      <c r="A82" s="2" t="s">
        <v>209</v>
      </c>
      <c r="B82" s="2" t="s">
        <v>53</v>
      </c>
      <c r="C82" s="2" t="s">
        <v>1</v>
      </c>
      <c r="D82" s="2" t="s">
        <v>200</v>
      </c>
      <c r="F82" s="2" t="s">
        <v>261</v>
      </c>
      <c r="G82" s="2" t="s">
        <v>132</v>
      </c>
      <c r="H82" s="2" t="s">
        <v>2</v>
      </c>
      <c r="I82" s="2" t="s">
        <v>200</v>
      </c>
      <c r="P82" s="2" t="s">
        <v>272</v>
      </c>
      <c r="Q82" s="2" t="s">
        <v>498</v>
      </c>
      <c r="R82" s="2" t="s">
        <v>0</v>
      </c>
      <c r="S82" s="2" t="s">
        <v>193</v>
      </c>
    </row>
    <row r="83" spans="1:19" ht="12">
      <c r="A83" s="2" t="s">
        <v>206</v>
      </c>
      <c r="B83" s="2" t="s">
        <v>45</v>
      </c>
      <c r="C83" s="2" t="s">
        <v>1</v>
      </c>
      <c r="D83" s="2" t="s">
        <v>200</v>
      </c>
      <c r="F83" s="2" t="s">
        <v>864</v>
      </c>
      <c r="G83" s="2" t="s">
        <v>65</v>
      </c>
      <c r="H83" s="2" t="s">
        <v>2</v>
      </c>
      <c r="I83" s="2" t="s">
        <v>224</v>
      </c>
      <c r="P83" s="2" t="s">
        <v>846</v>
      </c>
      <c r="Q83" s="2" t="s">
        <v>847</v>
      </c>
      <c r="R83" s="2" t="s">
        <v>0</v>
      </c>
      <c r="S83" s="2" t="s">
        <v>748</v>
      </c>
    </row>
    <row r="84" spans="1:19" ht="12">
      <c r="A84" s="2" t="s">
        <v>666</v>
      </c>
      <c r="B84" s="2" t="s">
        <v>667</v>
      </c>
      <c r="C84" s="2" t="s">
        <v>1</v>
      </c>
      <c r="D84" s="2" t="s">
        <v>474</v>
      </c>
      <c r="F84" s="2" t="s">
        <v>263</v>
      </c>
      <c r="G84" s="2" t="s">
        <v>264</v>
      </c>
      <c r="H84" s="2" t="s">
        <v>2</v>
      </c>
      <c r="I84" s="2" t="s">
        <v>210</v>
      </c>
      <c r="P84" s="2" t="s">
        <v>848</v>
      </c>
      <c r="Q84" s="2" t="s">
        <v>15</v>
      </c>
      <c r="R84" s="2" t="s">
        <v>0</v>
      </c>
      <c r="S84" s="2" t="s">
        <v>532</v>
      </c>
    </row>
    <row r="85" spans="1:19" ht="12">
      <c r="A85" s="2" t="s">
        <v>911</v>
      </c>
      <c r="B85" s="2" t="s">
        <v>912</v>
      </c>
      <c r="C85" s="2" t="s">
        <v>1</v>
      </c>
      <c r="D85" s="2" t="s">
        <v>210</v>
      </c>
      <c r="F85" s="2" t="s">
        <v>576</v>
      </c>
      <c r="G85" s="2" t="s">
        <v>11</v>
      </c>
      <c r="H85" s="2" t="s">
        <v>2</v>
      </c>
      <c r="I85" s="2" t="s">
        <v>215</v>
      </c>
      <c r="P85" s="2" t="s">
        <v>632</v>
      </c>
      <c r="Q85" s="2" t="s">
        <v>306</v>
      </c>
      <c r="R85" s="2" t="s">
        <v>0</v>
      </c>
      <c r="S85" s="2" t="s">
        <v>193</v>
      </c>
    </row>
    <row r="86" spans="1:19" ht="12">
      <c r="A86" s="2" t="s">
        <v>668</v>
      </c>
      <c r="B86" s="2" t="s">
        <v>669</v>
      </c>
      <c r="C86" s="2" t="s">
        <v>1</v>
      </c>
      <c r="D86" s="2" t="s">
        <v>224</v>
      </c>
      <c r="F86" s="2" t="s">
        <v>865</v>
      </c>
      <c r="G86" s="2" t="s">
        <v>70</v>
      </c>
      <c r="H86" s="2" t="s">
        <v>2</v>
      </c>
      <c r="I86" s="2" t="s">
        <v>750</v>
      </c>
      <c r="P86" s="2" t="s">
        <v>633</v>
      </c>
      <c r="Q86" s="2" t="s">
        <v>48</v>
      </c>
      <c r="R86" s="2" t="s">
        <v>0</v>
      </c>
      <c r="S86" s="2" t="s">
        <v>522</v>
      </c>
    </row>
    <row r="87" spans="1:19" ht="12">
      <c r="A87" s="2" t="s">
        <v>913</v>
      </c>
      <c r="B87" s="2" t="s">
        <v>40</v>
      </c>
      <c r="C87" s="2" t="s">
        <v>1</v>
      </c>
      <c r="D87" s="2" t="s">
        <v>748</v>
      </c>
      <c r="F87" s="2" t="s">
        <v>866</v>
      </c>
      <c r="G87" s="2" t="s">
        <v>867</v>
      </c>
      <c r="H87" s="2" t="s">
        <v>2</v>
      </c>
      <c r="I87" s="2" t="s">
        <v>224</v>
      </c>
      <c r="P87" s="2" t="s">
        <v>851</v>
      </c>
      <c r="Q87" s="2" t="s">
        <v>852</v>
      </c>
      <c r="R87" s="2" t="s">
        <v>0</v>
      </c>
      <c r="S87" s="2" t="s">
        <v>750</v>
      </c>
    </row>
    <row r="88" spans="1:19" ht="12">
      <c r="A88" s="2" t="s">
        <v>692</v>
      </c>
      <c r="B88" s="2" t="s">
        <v>693</v>
      </c>
      <c r="C88" s="2" t="s">
        <v>1</v>
      </c>
      <c r="D88" s="2" t="s">
        <v>193</v>
      </c>
      <c r="F88" s="2" t="s">
        <v>871</v>
      </c>
      <c r="G88" s="2" t="s">
        <v>286</v>
      </c>
      <c r="H88" s="2" t="s">
        <v>2</v>
      </c>
      <c r="I88" s="2" t="s">
        <v>189</v>
      </c>
      <c r="P88" s="2" t="s">
        <v>326</v>
      </c>
      <c r="Q88" s="2" t="s">
        <v>112</v>
      </c>
      <c r="R88" s="2" t="s">
        <v>0</v>
      </c>
      <c r="S88" s="2" t="s">
        <v>193</v>
      </c>
    </row>
    <row r="89" spans="1:19" ht="12">
      <c r="A89" s="2" t="s">
        <v>694</v>
      </c>
      <c r="B89" s="2" t="s">
        <v>695</v>
      </c>
      <c r="C89" s="2" t="s">
        <v>1</v>
      </c>
      <c r="D89" s="2" t="s">
        <v>388</v>
      </c>
      <c r="F89" s="2" t="s">
        <v>246</v>
      </c>
      <c r="G89" s="2" t="s">
        <v>124</v>
      </c>
      <c r="H89" s="2" t="s">
        <v>2</v>
      </c>
      <c r="I89" s="2" t="s">
        <v>205</v>
      </c>
      <c r="P89" s="2" t="s">
        <v>853</v>
      </c>
      <c r="Q89" s="2" t="s">
        <v>815</v>
      </c>
      <c r="R89" s="2" t="s">
        <v>0</v>
      </c>
      <c r="S89" s="2" t="s">
        <v>474</v>
      </c>
    </row>
    <row r="90" spans="1:19" ht="12">
      <c r="A90" s="2" t="s">
        <v>696</v>
      </c>
      <c r="B90" s="2" t="s">
        <v>697</v>
      </c>
      <c r="C90" s="2" t="s">
        <v>1</v>
      </c>
      <c r="D90" s="2" t="s">
        <v>474</v>
      </c>
      <c r="F90" s="2" t="s">
        <v>1067</v>
      </c>
      <c r="G90" s="2" t="s">
        <v>39</v>
      </c>
      <c r="H90" s="2" t="s">
        <v>2</v>
      </c>
      <c r="I90" s="2" t="s">
        <v>193</v>
      </c>
      <c r="P90" s="2" t="s">
        <v>310</v>
      </c>
      <c r="Q90" s="2" t="s">
        <v>4</v>
      </c>
      <c r="R90" s="2" t="s">
        <v>0</v>
      </c>
      <c r="S90" s="2" t="s">
        <v>193</v>
      </c>
    </row>
    <row r="91" spans="1:19" ht="12">
      <c r="A91" s="2" t="s">
        <v>915</v>
      </c>
      <c r="B91" s="2" t="s">
        <v>916</v>
      </c>
      <c r="C91" s="2" t="s">
        <v>1</v>
      </c>
      <c r="D91" s="2" t="s">
        <v>207</v>
      </c>
      <c r="F91" s="2" t="s">
        <v>1068</v>
      </c>
      <c r="G91" s="2" t="s">
        <v>131</v>
      </c>
      <c r="H91" s="2" t="s">
        <v>2</v>
      </c>
      <c r="I91" s="2" t="s">
        <v>191</v>
      </c>
      <c r="P91" s="2" t="s">
        <v>327</v>
      </c>
      <c r="Q91" s="2" t="s">
        <v>105</v>
      </c>
      <c r="R91" s="2" t="s">
        <v>0</v>
      </c>
      <c r="S91" s="2" t="s">
        <v>193</v>
      </c>
    </row>
    <row r="92" spans="1:19" ht="12">
      <c r="A92" s="2" t="s">
        <v>698</v>
      </c>
      <c r="B92" s="2" t="s">
        <v>699</v>
      </c>
      <c r="C92" s="2" t="s">
        <v>1</v>
      </c>
      <c r="D92" s="2" t="s">
        <v>189</v>
      </c>
      <c r="F92" s="2" t="s">
        <v>872</v>
      </c>
      <c r="G92" s="2" t="s">
        <v>873</v>
      </c>
      <c r="H92" s="2" t="s">
        <v>2</v>
      </c>
      <c r="I92" s="2" t="s">
        <v>743</v>
      </c>
      <c r="P92" s="2" t="s">
        <v>1056</v>
      </c>
      <c r="Q92" s="2" t="s">
        <v>130</v>
      </c>
      <c r="R92" s="2" t="s">
        <v>0</v>
      </c>
      <c r="S92" s="2" t="s">
        <v>215</v>
      </c>
    </row>
    <row r="93" spans="1:19" ht="12">
      <c r="A93" s="2" t="s">
        <v>921</v>
      </c>
      <c r="B93" s="2" t="s">
        <v>922</v>
      </c>
      <c r="C93" s="2" t="s">
        <v>1</v>
      </c>
      <c r="D93" s="2" t="s">
        <v>522</v>
      </c>
      <c r="F93" s="2" t="s">
        <v>424</v>
      </c>
      <c r="G93" s="2" t="s">
        <v>425</v>
      </c>
      <c r="H93" s="2" t="s">
        <v>2</v>
      </c>
      <c r="I93" s="2" t="s">
        <v>224</v>
      </c>
      <c r="P93" s="2" t="s">
        <v>316</v>
      </c>
      <c r="Q93" s="2" t="s">
        <v>317</v>
      </c>
      <c r="R93" s="2" t="s">
        <v>0</v>
      </c>
      <c r="S93" s="2" t="s">
        <v>189</v>
      </c>
    </row>
    <row r="94" spans="1:19" ht="12">
      <c r="A94" s="2" t="s">
        <v>212</v>
      </c>
      <c r="B94" s="2" t="s">
        <v>68</v>
      </c>
      <c r="C94" s="2" t="s">
        <v>1</v>
      </c>
      <c r="D94" s="2" t="s">
        <v>198</v>
      </c>
      <c r="F94" s="2" t="s">
        <v>577</v>
      </c>
      <c r="G94" s="2" t="s">
        <v>516</v>
      </c>
      <c r="H94" s="2" t="s">
        <v>2</v>
      </c>
      <c r="I94" s="2" t="s">
        <v>191</v>
      </c>
      <c r="P94" s="2" t="s">
        <v>313</v>
      </c>
      <c r="Q94" s="2" t="s">
        <v>47</v>
      </c>
      <c r="R94" s="2" t="s">
        <v>0</v>
      </c>
      <c r="S94" s="2" t="s">
        <v>213</v>
      </c>
    </row>
    <row r="95" spans="1:19" ht="12">
      <c r="A95" s="2" t="s">
        <v>220</v>
      </c>
      <c r="B95" s="2" t="s">
        <v>101</v>
      </c>
      <c r="C95" s="2" t="s">
        <v>1</v>
      </c>
      <c r="D95" s="2" t="s">
        <v>205</v>
      </c>
      <c r="F95" s="2" t="s">
        <v>878</v>
      </c>
      <c r="G95" s="2" t="s">
        <v>879</v>
      </c>
      <c r="H95" s="2" t="s">
        <v>2</v>
      </c>
      <c r="I95" s="2" t="s">
        <v>750</v>
      </c>
      <c r="P95" s="2" t="s">
        <v>861</v>
      </c>
      <c r="Q95" s="2" t="s">
        <v>333</v>
      </c>
      <c r="R95" s="2" t="s">
        <v>0</v>
      </c>
      <c r="S95" s="2" t="s">
        <v>210</v>
      </c>
    </row>
    <row r="96" spans="1:19" ht="12">
      <c r="A96" s="2" t="s">
        <v>192</v>
      </c>
      <c r="B96" s="2" t="s">
        <v>27</v>
      </c>
      <c r="C96" s="2" t="s">
        <v>1</v>
      </c>
      <c r="D96" s="2" t="s">
        <v>205</v>
      </c>
      <c r="F96" s="2" t="s">
        <v>880</v>
      </c>
      <c r="G96" s="2" t="s">
        <v>636</v>
      </c>
      <c r="H96" s="2" t="s">
        <v>2</v>
      </c>
      <c r="I96" s="2" t="s">
        <v>750</v>
      </c>
      <c r="P96" s="2" t="s">
        <v>862</v>
      </c>
      <c r="Q96" s="2" t="s">
        <v>863</v>
      </c>
      <c r="R96" s="2" t="s">
        <v>0</v>
      </c>
      <c r="S96" s="2" t="s">
        <v>198</v>
      </c>
    </row>
    <row r="97" spans="1:19" ht="12">
      <c r="A97" s="2" t="s">
        <v>402</v>
      </c>
      <c r="B97" s="2" t="s">
        <v>77</v>
      </c>
      <c r="C97" s="2" t="s">
        <v>1</v>
      </c>
      <c r="D97" s="2" t="s">
        <v>210</v>
      </c>
      <c r="F97" s="2" t="s">
        <v>881</v>
      </c>
      <c r="G97" s="2" t="s">
        <v>882</v>
      </c>
      <c r="H97" s="2" t="s">
        <v>2</v>
      </c>
      <c r="I97" s="2" t="s">
        <v>743</v>
      </c>
      <c r="P97" s="2" t="s">
        <v>322</v>
      </c>
      <c r="Q97" s="2" t="s">
        <v>109</v>
      </c>
      <c r="R97" s="2" t="s">
        <v>0</v>
      </c>
      <c r="S97" s="2" t="s">
        <v>191</v>
      </c>
    </row>
    <row r="98" spans="1:19" ht="12">
      <c r="A98" s="2" t="s">
        <v>225</v>
      </c>
      <c r="B98" s="2" t="s">
        <v>41</v>
      </c>
      <c r="C98" s="2" t="s">
        <v>1</v>
      </c>
      <c r="D98" s="2" t="s">
        <v>224</v>
      </c>
      <c r="F98" s="2" t="s">
        <v>578</v>
      </c>
      <c r="G98" s="2" t="s">
        <v>579</v>
      </c>
      <c r="H98" s="2" t="s">
        <v>2</v>
      </c>
      <c r="I98" s="2" t="s">
        <v>522</v>
      </c>
      <c r="P98" s="2" t="s">
        <v>363</v>
      </c>
      <c r="Q98" s="2" t="s">
        <v>106</v>
      </c>
      <c r="R98" s="2" t="s">
        <v>0</v>
      </c>
      <c r="S98" s="2" t="s">
        <v>210</v>
      </c>
    </row>
    <row r="99" spans="1:19" ht="12">
      <c r="A99" s="2" t="s">
        <v>178</v>
      </c>
      <c r="B99" s="2" t="s">
        <v>58</v>
      </c>
      <c r="C99" s="2" t="s">
        <v>1</v>
      </c>
      <c r="D99" s="2" t="s">
        <v>191</v>
      </c>
      <c r="F99" s="2" t="s">
        <v>580</v>
      </c>
      <c r="G99" s="2" t="s">
        <v>512</v>
      </c>
      <c r="H99" s="2" t="s">
        <v>2</v>
      </c>
      <c r="I99" s="2" t="s">
        <v>181</v>
      </c>
      <c r="P99" s="2" t="s">
        <v>634</v>
      </c>
      <c r="Q99" s="2" t="s">
        <v>635</v>
      </c>
      <c r="R99" s="2" t="s">
        <v>0</v>
      </c>
      <c r="S99" s="2" t="s">
        <v>532</v>
      </c>
    </row>
    <row r="100" spans="1:19" ht="12">
      <c r="A100" s="2" t="s">
        <v>554</v>
      </c>
      <c r="B100" s="2" t="s">
        <v>118</v>
      </c>
      <c r="C100" s="2" t="s">
        <v>1</v>
      </c>
      <c r="D100" s="2" t="s">
        <v>532</v>
      </c>
      <c r="F100" s="2" t="s">
        <v>889</v>
      </c>
      <c r="G100" s="2" t="s">
        <v>890</v>
      </c>
      <c r="H100" s="2" t="s">
        <v>2</v>
      </c>
      <c r="I100" s="2" t="s">
        <v>207</v>
      </c>
      <c r="P100" s="2" t="s">
        <v>1057</v>
      </c>
      <c r="Q100" s="2" t="s">
        <v>71</v>
      </c>
      <c r="R100" s="2" t="s">
        <v>0</v>
      </c>
      <c r="S100" s="2" t="s">
        <v>743</v>
      </c>
    </row>
    <row r="101" spans="1:19" ht="12">
      <c r="A101" s="2" t="s">
        <v>214</v>
      </c>
      <c r="B101" s="2" t="s">
        <v>113</v>
      </c>
      <c r="C101" s="2" t="s">
        <v>1</v>
      </c>
      <c r="D101" s="2" t="s">
        <v>743</v>
      </c>
      <c r="F101" s="2" t="s">
        <v>892</v>
      </c>
      <c r="G101" s="2" t="s">
        <v>77</v>
      </c>
      <c r="H101" s="2" t="s">
        <v>2</v>
      </c>
      <c r="I101" s="2" t="s">
        <v>750</v>
      </c>
      <c r="P101" s="2" t="s">
        <v>1069</v>
      </c>
      <c r="Q101" s="2" t="s">
        <v>637</v>
      </c>
      <c r="R101" s="2" t="s">
        <v>0</v>
      </c>
      <c r="S101" s="2" t="s">
        <v>388</v>
      </c>
    </row>
    <row r="102" spans="1:19" ht="12">
      <c r="A102" s="2" t="s">
        <v>43</v>
      </c>
      <c r="B102" s="2" t="s">
        <v>32</v>
      </c>
      <c r="C102" s="2" t="s">
        <v>1</v>
      </c>
      <c r="D102" s="2" t="s">
        <v>191</v>
      </c>
      <c r="F102" s="2" t="s">
        <v>581</v>
      </c>
      <c r="G102" s="2" t="s">
        <v>582</v>
      </c>
      <c r="H102" s="2" t="s">
        <v>2</v>
      </c>
      <c r="I102" s="2" t="s">
        <v>532</v>
      </c>
      <c r="P102" s="2" t="s">
        <v>1070</v>
      </c>
      <c r="Q102" s="2" t="s">
        <v>499</v>
      </c>
      <c r="R102" s="2" t="s">
        <v>0</v>
      </c>
      <c r="S102" s="2" t="s">
        <v>193</v>
      </c>
    </row>
    <row r="103" spans="1:19" ht="12">
      <c r="A103" s="2" t="s">
        <v>405</v>
      </c>
      <c r="B103" s="2" t="s">
        <v>406</v>
      </c>
      <c r="C103" s="2" t="s">
        <v>1</v>
      </c>
      <c r="D103" s="2" t="s">
        <v>189</v>
      </c>
      <c r="F103" s="2" t="s">
        <v>893</v>
      </c>
      <c r="G103" s="2" t="s">
        <v>805</v>
      </c>
      <c r="H103" s="2" t="s">
        <v>2</v>
      </c>
      <c r="I103" s="2" t="s">
        <v>224</v>
      </c>
      <c r="P103" s="2" t="s">
        <v>720</v>
      </c>
      <c r="Q103" s="2" t="s">
        <v>721</v>
      </c>
      <c r="R103" s="2" t="s">
        <v>0</v>
      </c>
      <c r="S103" s="2" t="s">
        <v>210</v>
      </c>
    </row>
    <row r="104" spans="1:19" ht="12">
      <c r="A104" s="2" t="s">
        <v>700</v>
      </c>
      <c r="B104" s="2" t="s">
        <v>502</v>
      </c>
      <c r="C104" s="2" t="s">
        <v>1</v>
      </c>
      <c r="D104" s="2" t="s">
        <v>181</v>
      </c>
      <c r="F104" s="2" t="s">
        <v>281</v>
      </c>
      <c r="G104" s="2" t="s">
        <v>61</v>
      </c>
      <c r="H104" s="2" t="s">
        <v>2</v>
      </c>
      <c r="I104" s="2" t="s">
        <v>224</v>
      </c>
      <c r="P104" s="2" t="s">
        <v>1058</v>
      </c>
      <c r="Q104" s="2" t="s">
        <v>1059</v>
      </c>
      <c r="R104" s="2" t="s">
        <v>0</v>
      </c>
      <c r="S104" s="2" t="s">
        <v>532</v>
      </c>
    </row>
    <row r="105" spans="1:19" ht="12">
      <c r="A105" s="2" t="s">
        <v>1027</v>
      </c>
      <c r="B105" s="2" t="s">
        <v>1028</v>
      </c>
      <c r="C105" s="2" t="s">
        <v>1</v>
      </c>
      <c r="D105" s="2" t="s">
        <v>210</v>
      </c>
      <c r="F105" s="2" t="s">
        <v>583</v>
      </c>
      <c r="G105" s="2" t="s">
        <v>513</v>
      </c>
      <c r="H105" s="2" t="s">
        <v>2</v>
      </c>
      <c r="I105" s="2" t="s">
        <v>207</v>
      </c>
      <c r="P105" s="2" t="s">
        <v>460</v>
      </c>
      <c r="Q105" s="2" t="s">
        <v>461</v>
      </c>
      <c r="R105" s="2" t="s">
        <v>0</v>
      </c>
      <c r="S105" s="2" t="s">
        <v>522</v>
      </c>
    </row>
    <row r="106" spans="1:19" ht="12">
      <c r="A106" s="2" t="s">
        <v>186</v>
      </c>
      <c r="B106" s="2" t="s">
        <v>187</v>
      </c>
      <c r="C106" s="2" t="s">
        <v>1</v>
      </c>
      <c r="D106" s="2" t="s">
        <v>189</v>
      </c>
      <c r="F106" s="2" t="s">
        <v>273</v>
      </c>
      <c r="G106" s="2" t="s">
        <v>99</v>
      </c>
      <c r="H106" s="2" t="s">
        <v>2</v>
      </c>
      <c r="I106" s="2" t="s">
        <v>210</v>
      </c>
      <c r="P106" s="2" t="s">
        <v>876</v>
      </c>
      <c r="Q106" s="2" t="s">
        <v>877</v>
      </c>
      <c r="R106" s="2" t="s">
        <v>0</v>
      </c>
      <c r="S106" s="2" t="s">
        <v>750</v>
      </c>
    </row>
    <row r="107" spans="1:19" ht="12">
      <c r="A107" s="2" t="s">
        <v>1029</v>
      </c>
      <c r="B107" s="2" t="s">
        <v>1030</v>
      </c>
      <c r="C107" s="2" t="s">
        <v>1</v>
      </c>
      <c r="D107" s="2" t="s">
        <v>388</v>
      </c>
      <c r="F107" s="2" t="s">
        <v>584</v>
      </c>
      <c r="G107" s="2" t="s">
        <v>23</v>
      </c>
      <c r="H107" s="2" t="s">
        <v>2</v>
      </c>
      <c r="I107" s="2" t="s">
        <v>205</v>
      </c>
      <c r="P107" s="2" t="s">
        <v>485</v>
      </c>
      <c r="Q107" s="2" t="s">
        <v>75</v>
      </c>
      <c r="R107" s="2" t="s">
        <v>0</v>
      </c>
      <c r="S107" s="2" t="s">
        <v>474</v>
      </c>
    </row>
    <row r="108" spans="1:19" ht="12">
      <c r="A108" s="2" t="s">
        <v>952</v>
      </c>
      <c r="B108" s="2" t="s">
        <v>953</v>
      </c>
      <c r="C108" s="2" t="s">
        <v>1</v>
      </c>
      <c r="D108" s="2" t="s">
        <v>189</v>
      </c>
      <c r="F108" s="2" t="s">
        <v>673</v>
      </c>
      <c r="G108" s="2" t="s">
        <v>238</v>
      </c>
      <c r="H108" s="2" t="s">
        <v>2</v>
      </c>
      <c r="I108" s="2" t="s">
        <v>198</v>
      </c>
      <c r="P108" s="2" t="s">
        <v>723</v>
      </c>
      <c r="Q108" s="2" t="s">
        <v>312</v>
      </c>
      <c r="R108" s="2" t="s">
        <v>0</v>
      </c>
      <c r="S108" s="2" t="s">
        <v>198</v>
      </c>
    </row>
    <row r="109" spans="1:19" ht="12">
      <c r="A109" s="2" t="s">
        <v>379</v>
      </c>
      <c r="B109" s="2" t="s">
        <v>380</v>
      </c>
      <c r="C109" s="2" t="s">
        <v>1</v>
      </c>
      <c r="D109" s="2" t="s">
        <v>213</v>
      </c>
      <c r="F109" s="2" t="s">
        <v>478</v>
      </c>
      <c r="G109" s="2" t="s">
        <v>82</v>
      </c>
      <c r="H109" s="2" t="s">
        <v>2</v>
      </c>
      <c r="I109" s="2" t="s">
        <v>198</v>
      </c>
      <c r="P109" s="2" t="s">
        <v>341</v>
      </c>
      <c r="Q109" s="2" t="s">
        <v>32</v>
      </c>
      <c r="R109" s="2" t="s">
        <v>0</v>
      </c>
      <c r="S109" s="2" t="s">
        <v>213</v>
      </c>
    </row>
    <row r="110" spans="1:19" ht="12">
      <c r="A110" s="2" t="s">
        <v>555</v>
      </c>
      <c r="B110" s="2" t="s">
        <v>556</v>
      </c>
      <c r="C110" s="2" t="s">
        <v>1</v>
      </c>
      <c r="D110" s="2" t="s">
        <v>181</v>
      </c>
      <c r="F110" s="2" t="s">
        <v>585</v>
      </c>
      <c r="G110" s="2" t="s">
        <v>77</v>
      </c>
      <c r="H110" s="2" t="s">
        <v>2</v>
      </c>
      <c r="I110" s="2" t="s">
        <v>388</v>
      </c>
      <c r="P110" s="2" t="s">
        <v>638</v>
      </c>
      <c r="Q110" s="2" t="s">
        <v>639</v>
      </c>
      <c r="R110" s="2" t="s">
        <v>0</v>
      </c>
      <c r="S110" s="2" t="s">
        <v>215</v>
      </c>
    </row>
    <row r="111" spans="1:19" ht="12">
      <c r="A111" s="2" t="s">
        <v>956</v>
      </c>
      <c r="B111" s="2" t="s">
        <v>516</v>
      </c>
      <c r="C111" s="2" t="s">
        <v>1</v>
      </c>
      <c r="D111" s="2" t="s">
        <v>210</v>
      </c>
      <c r="F111" s="2" t="s">
        <v>253</v>
      </c>
      <c r="G111" s="2" t="s">
        <v>63</v>
      </c>
      <c r="H111" s="2" t="s">
        <v>2</v>
      </c>
      <c r="I111" s="2" t="s">
        <v>200</v>
      </c>
      <c r="P111" s="2" t="s">
        <v>724</v>
      </c>
      <c r="Q111" s="2" t="s">
        <v>725</v>
      </c>
      <c r="R111" s="2" t="s">
        <v>0</v>
      </c>
      <c r="S111" s="2" t="s">
        <v>207</v>
      </c>
    </row>
    <row r="112" spans="1:19" ht="12">
      <c r="A112" s="2" t="s">
        <v>957</v>
      </c>
      <c r="B112" s="2" t="s">
        <v>958</v>
      </c>
      <c r="C112" s="2" t="s">
        <v>1</v>
      </c>
      <c r="D112" s="2" t="s">
        <v>213</v>
      </c>
      <c r="F112" s="2" t="s">
        <v>230</v>
      </c>
      <c r="G112" s="2" t="s">
        <v>49</v>
      </c>
      <c r="H112" s="2" t="s">
        <v>2</v>
      </c>
      <c r="I112" s="2" t="s">
        <v>213</v>
      </c>
      <c r="P112" s="2" t="s">
        <v>683</v>
      </c>
      <c r="Q112" s="2" t="s">
        <v>684</v>
      </c>
      <c r="R112" s="2" t="s">
        <v>0</v>
      </c>
      <c r="S112" s="2" t="s">
        <v>210</v>
      </c>
    </row>
    <row r="113" spans="1:19" ht="12">
      <c r="A113" s="2" t="s">
        <v>408</v>
      </c>
      <c r="B113" s="2" t="s">
        <v>126</v>
      </c>
      <c r="C113" s="2" t="s">
        <v>1</v>
      </c>
      <c r="D113" s="2" t="s">
        <v>181</v>
      </c>
      <c r="F113" s="59" t="s">
        <v>898</v>
      </c>
      <c r="G113" s="59" t="s">
        <v>899</v>
      </c>
      <c r="H113" s="59" t="s">
        <v>2</v>
      </c>
      <c r="I113" s="59" t="s">
        <v>193</v>
      </c>
      <c r="P113" s="2" t="s">
        <v>685</v>
      </c>
      <c r="Q113" s="2" t="s">
        <v>686</v>
      </c>
      <c r="R113" s="2" t="s">
        <v>0</v>
      </c>
      <c r="S113" s="2" t="s">
        <v>193</v>
      </c>
    </row>
    <row r="114" spans="1:19" ht="12">
      <c r="A114" s="2" t="s">
        <v>701</v>
      </c>
      <c r="B114" s="2" t="s">
        <v>702</v>
      </c>
      <c r="C114" s="2" t="s">
        <v>1</v>
      </c>
      <c r="D114" s="2" t="s">
        <v>388</v>
      </c>
      <c r="F114" s="59" t="s">
        <v>900</v>
      </c>
      <c r="G114" s="59" t="s">
        <v>901</v>
      </c>
      <c r="H114" s="59" t="s">
        <v>2</v>
      </c>
      <c r="I114" s="59" t="s">
        <v>532</v>
      </c>
      <c r="P114" s="2" t="s">
        <v>640</v>
      </c>
      <c r="Q114" s="2" t="s">
        <v>97</v>
      </c>
      <c r="R114" s="2" t="s">
        <v>0</v>
      </c>
      <c r="S114" s="2" t="s">
        <v>200</v>
      </c>
    </row>
    <row r="115" spans="1:19" ht="12">
      <c r="A115" s="2" t="s">
        <v>969</v>
      </c>
      <c r="B115" s="2" t="s">
        <v>970</v>
      </c>
      <c r="C115" s="2" t="s">
        <v>1</v>
      </c>
      <c r="D115" s="2" t="s">
        <v>221</v>
      </c>
      <c r="F115" s="59" t="s">
        <v>493</v>
      </c>
      <c r="G115" s="59" t="s">
        <v>11</v>
      </c>
      <c r="H115" s="59" t="s">
        <v>2</v>
      </c>
      <c r="I115" s="59" t="s">
        <v>388</v>
      </c>
      <c r="P115" s="2" t="s">
        <v>490</v>
      </c>
      <c r="Q115" s="2" t="s">
        <v>81</v>
      </c>
      <c r="R115" s="2" t="s">
        <v>0</v>
      </c>
      <c r="S115" s="2" t="s">
        <v>189</v>
      </c>
    </row>
    <row r="116" spans="1:19" ht="12">
      <c r="A116" s="2" t="s">
        <v>494</v>
      </c>
      <c r="B116" s="2" t="s">
        <v>495</v>
      </c>
      <c r="C116" s="2" t="s">
        <v>1</v>
      </c>
      <c r="D116" s="2" t="s">
        <v>191</v>
      </c>
      <c r="F116" s="59" t="s">
        <v>902</v>
      </c>
      <c r="G116" s="59" t="s">
        <v>877</v>
      </c>
      <c r="H116" s="59" t="s">
        <v>2</v>
      </c>
      <c r="I116" s="59" t="s">
        <v>210</v>
      </c>
      <c r="P116" s="2" t="s">
        <v>371</v>
      </c>
      <c r="Q116" s="2" t="s">
        <v>73</v>
      </c>
      <c r="R116" s="2" t="s">
        <v>0</v>
      </c>
      <c r="S116" s="2" t="s">
        <v>200</v>
      </c>
    </row>
    <row r="117" spans="1:19" ht="12">
      <c r="A117" s="2" t="s">
        <v>1031</v>
      </c>
      <c r="B117" s="2" t="s">
        <v>1032</v>
      </c>
      <c r="C117" s="2" t="s">
        <v>1</v>
      </c>
      <c r="D117" s="2" t="s">
        <v>474</v>
      </c>
      <c r="F117" s="59" t="s">
        <v>243</v>
      </c>
      <c r="G117" s="59" t="s">
        <v>27</v>
      </c>
      <c r="H117" s="59" t="s">
        <v>2</v>
      </c>
      <c r="I117" s="59" t="s">
        <v>198</v>
      </c>
      <c r="P117" s="2" t="s">
        <v>894</v>
      </c>
      <c r="Q117" s="2" t="s">
        <v>123</v>
      </c>
      <c r="R117" s="2" t="s">
        <v>0</v>
      </c>
      <c r="S117" s="2" t="s">
        <v>750</v>
      </c>
    </row>
    <row r="118" spans="1:19" ht="12">
      <c r="A118" s="2" t="s">
        <v>411</v>
      </c>
      <c r="B118" s="2" t="s">
        <v>96</v>
      </c>
      <c r="C118" s="2" t="s">
        <v>1</v>
      </c>
      <c r="D118" s="2" t="s">
        <v>191</v>
      </c>
      <c r="F118" s="2" t="s">
        <v>1040</v>
      </c>
      <c r="G118" s="2" t="s">
        <v>672</v>
      </c>
      <c r="H118" s="2" t="s">
        <v>2</v>
      </c>
      <c r="I118" s="2" t="s">
        <v>221</v>
      </c>
      <c r="P118" s="2" t="s">
        <v>342</v>
      </c>
      <c r="Q118" s="2" t="s">
        <v>95</v>
      </c>
      <c r="R118" s="2" t="s">
        <v>0</v>
      </c>
      <c r="S118" s="2" t="s">
        <v>207</v>
      </c>
    </row>
    <row r="119" spans="1:19" ht="12">
      <c r="A119" s="2" t="s">
        <v>987</v>
      </c>
      <c r="B119" s="2" t="s">
        <v>988</v>
      </c>
      <c r="C119" s="2" t="s">
        <v>1</v>
      </c>
      <c r="D119" s="2" t="s">
        <v>221</v>
      </c>
      <c r="F119" s="2" t="s">
        <v>1041</v>
      </c>
      <c r="G119" s="2" t="s">
        <v>1042</v>
      </c>
      <c r="H119" s="2" t="s">
        <v>2</v>
      </c>
      <c r="I119" s="2" t="s">
        <v>474</v>
      </c>
      <c r="P119" s="2" t="s">
        <v>346</v>
      </c>
      <c r="Q119" s="2" t="s">
        <v>17</v>
      </c>
      <c r="R119" s="2" t="s">
        <v>0</v>
      </c>
      <c r="S119" s="2" t="s">
        <v>181</v>
      </c>
    </row>
    <row r="120" spans="1:19" ht="12">
      <c r="A120" s="2" t="s">
        <v>658</v>
      </c>
      <c r="B120" s="2" t="s">
        <v>812</v>
      </c>
      <c r="C120" s="2" t="s">
        <v>1</v>
      </c>
      <c r="D120" s="2" t="s">
        <v>750</v>
      </c>
      <c r="F120" s="2" t="s">
        <v>586</v>
      </c>
      <c r="G120" s="2" t="s">
        <v>127</v>
      </c>
      <c r="H120" s="2" t="s">
        <v>2</v>
      </c>
      <c r="I120" s="2" t="s">
        <v>224</v>
      </c>
      <c r="P120" s="2" t="s">
        <v>318</v>
      </c>
      <c r="Q120" s="2" t="s">
        <v>31</v>
      </c>
      <c r="R120" s="2" t="s">
        <v>0</v>
      </c>
      <c r="S120" s="2" t="s">
        <v>189</v>
      </c>
    </row>
    <row r="121" spans="1:19" ht="12">
      <c r="A121" s="2" t="s">
        <v>560</v>
      </c>
      <c r="B121" s="2" t="s">
        <v>33</v>
      </c>
      <c r="C121" s="2" t="s">
        <v>1</v>
      </c>
      <c r="D121" s="2" t="s">
        <v>1033</v>
      </c>
      <c r="F121" s="2" t="s">
        <v>907</v>
      </c>
      <c r="G121" s="2" t="s">
        <v>908</v>
      </c>
      <c r="H121" s="2" t="s">
        <v>2</v>
      </c>
      <c r="I121" s="2" t="s">
        <v>193</v>
      </c>
      <c r="P121" s="2" t="s">
        <v>895</v>
      </c>
      <c r="Q121" s="2" t="s">
        <v>896</v>
      </c>
      <c r="R121" s="2" t="s">
        <v>0</v>
      </c>
      <c r="S121" s="2" t="s">
        <v>189</v>
      </c>
    </row>
    <row r="122" spans="1:19" ht="12">
      <c r="A122" s="2" t="s">
        <v>1001</v>
      </c>
      <c r="B122" s="2" t="s">
        <v>1002</v>
      </c>
      <c r="C122" s="2" t="s">
        <v>1</v>
      </c>
      <c r="D122" s="2" t="s">
        <v>221</v>
      </c>
      <c r="F122" s="2" t="s">
        <v>426</v>
      </c>
      <c r="G122" s="2" t="s">
        <v>427</v>
      </c>
      <c r="H122" s="2" t="s">
        <v>2</v>
      </c>
      <c r="I122" s="2" t="s">
        <v>221</v>
      </c>
      <c r="P122" s="2" t="s">
        <v>726</v>
      </c>
      <c r="Q122" s="2" t="s">
        <v>727</v>
      </c>
      <c r="R122" s="2" t="s">
        <v>0</v>
      </c>
      <c r="S122" s="2" t="s">
        <v>224</v>
      </c>
    </row>
    <row r="123" spans="6:19" ht="12">
      <c r="F123" s="2" t="s">
        <v>332</v>
      </c>
      <c r="G123" s="2" t="s">
        <v>17</v>
      </c>
      <c r="H123" s="2" t="s">
        <v>2</v>
      </c>
      <c r="I123" s="2" t="s">
        <v>198</v>
      </c>
      <c r="P123" s="2" t="s">
        <v>478</v>
      </c>
      <c r="Q123" s="2" t="s">
        <v>897</v>
      </c>
      <c r="R123" s="2" t="s">
        <v>0</v>
      </c>
      <c r="S123" s="2" t="s">
        <v>205</v>
      </c>
    </row>
    <row r="124" spans="6:19" ht="12">
      <c r="F124" s="2" t="s">
        <v>919</v>
      </c>
      <c r="G124" s="2" t="s">
        <v>920</v>
      </c>
      <c r="H124" s="2" t="s">
        <v>2</v>
      </c>
      <c r="I124" s="2" t="s">
        <v>181</v>
      </c>
      <c r="P124" s="2" t="s">
        <v>1060</v>
      </c>
      <c r="Q124" s="2" t="s">
        <v>1061</v>
      </c>
      <c r="R124" s="2" t="s">
        <v>0</v>
      </c>
      <c r="S124" s="2" t="s">
        <v>213</v>
      </c>
    </row>
    <row r="125" spans="6:19" ht="12">
      <c r="F125" s="2" t="s">
        <v>647</v>
      </c>
      <c r="G125" s="2" t="s">
        <v>575</v>
      </c>
      <c r="H125" s="2" t="s">
        <v>2</v>
      </c>
      <c r="I125" s="2" t="s">
        <v>532</v>
      </c>
      <c r="P125" s="2" t="s">
        <v>479</v>
      </c>
      <c r="Q125" s="2" t="s">
        <v>396</v>
      </c>
      <c r="R125" s="2" t="s">
        <v>0</v>
      </c>
      <c r="S125" s="2" t="s">
        <v>474</v>
      </c>
    </row>
    <row r="126" spans="6:19" ht="12">
      <c r="F126" s="2" t="s">
        <v>464</v>
      </c>
      <c r="G126" s="2" t="s">
        <v>465</v>
      </c>
      <c r="H126" s="2" t="s">
        <v>2</v>
      </c>
      <c r="I126" s="2" t="s">
        <v>205</v>
      </c>
      <c r="P126" s="2" t="s">
        <v>642</v>
      </c>
      <c r="Q126" s="2" t="s">
        <v>509</v>
      </c>
      <c r="R126" s="2" t="s">
        <v>0</v>
      </c>
      <c r="S126" s="2" t="s">
        <v>207</v>
      </c>
    </row>
    <row r="127" spans="6:19" ht="12">
      <c r="F127" s="2" t="s">
        <v>428</v>
      </c>
      <c r="G127" s="2" t="s">
        <v>429</v>
      </c>
      <c r="H127" s="2" t="s">
        <v>2</v>
      </c>
      <c r="I127" s="2" t="s">
        <v>191</v>
      </c>
      <c r="P127" s="2" t="s">
        <v>903</v>
      </c>
      <c r="Q127" s="2" t="s">
        <v>904</v>
      </c>
      <c r="R127" s="2" t="s">
        <v>0</v>
      </c>
      <c r="S127" s="2" t="s">
        <v>743</v>
      </c>
    </row>
    <row r="128" spans="6:19" ht="12">
      <c r="F128" s="2" t="s">
        <v>254</v>
      </c>
      <c r="G128" s="2" t="s">
        <v>255</v>
      </c>
      <c r="H128" s="2" t="s">
        <v>2</v>
      </c>
      <c r="I128" s="2" t="s">
        <v>205</v>
      </c>
      <c r="P128" s="2" t="s">
        <v>321</v>
      </c>
      <c r="Q128" s="2" t="s">
        <v>56</v>
      </c>
      <c r="R128" s="2" t="s">
        <v>0</v>
      </c>
      <c r="S128" s="2" t="s">
        <v>193</v>
      </c>
    </row>
    <row r="129" spans="6:19" ht="12">
      <c r="F129" s="2" t="s">
        <v>924</v>
      </c>
      <c r="G129" s="2" t="s">
        <v>925</v>
      </c>
      <c r="H129" s="2" t="s">
        <v>2</v>
      </c>
      <c r="I129" s="2" t="s">
        <v>474</v>
      </c>
      <c r="P129" s="2" t="s">
        <v>643</v>
      </c>
      <c r="Q129" s="2" t="s">
        <v>79</v>
      </c>
      <c r="R129" s="2" t="s">
        <v>0</v>
      </c>
      <c r="S129" s="2" t="s">
        <v>198</v>
      </c>
    </row>
    <row r="130" spans="6:19" ht="12">
      <c r="F130" s="2" t="s">
        <v>266</v>
      </c>
      <c r="G130" s="2" t="s">
        <v>35</v>
      </c>
      <c r="H130" s="2" t="s">
        <v>2</v>
      </c>
      <c r="I130" s="2" t="s">
        <v>213</v>
      </c>
      <c r="P130" s="2" t="s">
        <v>728</v>
      </c>
      <c r="Q130" s="2" t="s">
        <v>729</v>
      </c>
      <c r="R130" s="2" t="s">
        <v>0</v>
      </c>
      <c r="S130" s="2" t="s">
        <v>1033</v>
      </c>
    </row>
    <row r="131" spans="6:19" ht="12">
      <c r="F131" s="2" t="s">
        <v>269</v>
      </c>
      <c r="G131" s="2" t="s">
        <v>16</v>
      </c>
      <c r="H131" s="2" t="s">
        <v>2</v>
      </c>
      <c r="I131" s="2" t="s">
        <v>215</v>
      </c>
      <c r="P131" s="2" t="s">
        <v>337</v>
      </c>
      <c r="Q131" s="2" t="s">
        <v>338</v>
      </c>
      <c r="R131" s="2" t="s">
        <v>0</v>
      </c>
      <c r="S131" s="2" t="s">
        <v>181</v>
      </c>
    </row>
    <row r="132" spans="1:19" ht="12">
      <c r="A132" s="59"/>
      <c r="B132" s="59"/>
      <c r="C132" s="59"/>
      <c r="D132" s="59"/>
      <c r="F132" s="2" t="s">
        <v>233</v>
      </c>
      <c r="G132" s="2" t="s">
        <v>28</v>
      </c>
      <c r="H132" s="2" t="s">
        <v>2</v>
      </c>
      <c r="I132" s="2" t="s">
        <v>181</v>
      </c>
      <c r="P132" s="2" t="s">
        <v>505</v>
      </c>
      <c r="Q132" s="2" t="s">
        <v>506</v>
      </c>
      <c r="R132" s="2" t="s">
        <v>0</v>
      </c>
      <c r="S132" s="2" t="s">
        <v>748</v>
      </c>
    </row>
    <row r="133" spans="1:19" ht="12">
      <c r="A133" s="59"/>
      <c r="B133" s="59"/>
      <c r="C133" s="59"/>
      <c r="D133" s="59"/>
      <c r="F133" s="2" t="s">
        <v>927</v>
      </c>
      <c r="G133" s="2" t="s">
        <v>928</v>
      </c>
      <c r="H133" s="2" t="s">
        <v>2</v>
      </c>
      <c r="I133" s="2" t="s">
        <v>213</v>
      </c>
      <c r="P133" s="2" t="s">
        <v>1062</v>
      </c>
      <c r="Q133" s="2" t="s">
        <v>1063</v>
      </c>
      <c r="R133" s="2" t="s">
        <v>0</v>
      </c>
      <c r="S133" s="2" t="s">
        <v>388</v>
      </c>
    </row>
    <row r="134" spans="6:19" ht="12">
      <c r="F134" s="2" t="s">
        <v>929</v>
      </c>
      <c r="G134" s="2" t="s">
        <v>930</v>
      </c>
      <c r="H134" s="2" t="s">
        <v>2</v>
      </c>
      <c r="I134" s="2" t="s">
        <v>213</v>
      </c>
      <c r="P134" s="2" t="s">
        <v>1064</v>
      </c>
      <c r="Q134" s="2" t="s">
        <v>906</v>
      </c>
      <c r="R134" s="2" t="s">
        <v>0</v>
      </c>
      <c r="S134" s="2" t="s">
        <v>748</v>
      </c>
    </row>
    <row r="135" spans="6:19" ht="12">
      <c r="F135" s="2" t="s">
        <v>931</v>
      </c>
      <c r="G135" s="2" t="s">
        <v>932</v>
      </c>
      <c r="H135" s="2" t="s">
        <v>2</v>
      </c>
      <c r="I135" s="2" t="s">
        <v>474</v>
      </c>
      <c r="P135" s="2" t="s">
        <v>348</v>
      </c>
      <c r="Q135" s="2" t="s">
        <v>102</v>
      </c>
      <c r="R135" s="2" t="s">
        <v>0</v>
      </c>
      <c r="S135" s="2" t="s">
        <v>215</v>
      </c>
    </row>
    <row r="136" spans="6:19" ht="12">
      <c r="F136" s="2" t="s">
        <v>349</v>
      </c>
      <c r="G136" s="2" t="s">
        <v>35</v>
      </c>
      <c r="H136" s="2" t="s">
        <v>2</v>
      </c>
      <c r="I136" s="2" t="s">
        <v>215</v>
      </c>
      <c r="P136" s="2" t="s">
        <v>644</v>
      </c>
      <c r="Q136" s="2" t="s">
        <v>645</v>
      </c>
      <c r="R136" s="2" t="s">
        <v>0</v>
      </c>
      <c r="S136" s="2" t="s">
        <v>743</v>
      </c>
    </row>
    <row r="137" spans="6:19" ht="12">
      <c r="F137" s="2" t="s">
        <v>935</v>
      </c>
      <c r="G137" s="2" t="s">
        <v>112</v>
      </c>
      <c r="H137" s="2" t="s">
        <v>2</v>
      </c>
      <c r="I137" s="2" t="s">
        <v>181</v>
      </c>
      <c r="P137" s="2" t="s">
        <v>315</v>
      </c>
      <c r="Q137" s="2" t="s">
        <v>15</v>
      </c>
      <c r="R137" s="2" t="s">
        <v>0</v>
      </c>
      <c r="S137" s="2" t="s">
        <v>181</v>
      </c>
    </row>
    <row r="138" spans="6:19" ht="12">
      <c r="F138" s="2" t="s">
        <v>706</v>
      </c>
      <c r="G138" s="2" t="s">
        <v>707</v>
      </c>
      <c r="H138" s="2" t="s">
        <v>2</v>
      </c>
      <c r="I138" s="2" t="s">
        <v>205</v>
      </c>
      <c r="P138" s="2" t="s">
        <v>914</v>
      </c>
      <c r="Q138" s="2" t="s">
        <v>238</v>
      </c>
      <c r="R138" s="2" t="s">
        <v>0</v>
      </c>
      <c r="S138" s="2" t="s">
        <v>743</v>
      </c>
    </row>
    <row r="139" spans="6:19" ht="12">
      <c r="F139" s="2" t="s">
        <v>936</v>
      </c>
      <c r="G139" s="2" t="s">
        <v>937</v>
      </c>
      <c r="H139" s="2" t="s">
        <v>2</v>
      </c>
      <c r="I139" s="2" t="s">
        <v>743</v>
      </c>
      <c r="P139" s="2" t="s">
        <v>917</v>
      </c>
      <c r="Q139" s="2" t="s">
        <v>918</v>
      </c>
      <c r="R139" s="2" t="s">
        <v>0</v>
      </c>
      <c r="S139" s="2" t="s">
        <v>522</v>
      </c>
    </row>
    <row r="140" spans="6:19" ht="12">
      <c r="F140" s="2" t="s">
        <v>1065</v>
      </c>
      <c r="G140" s="2" t="s">
        <v>45</v>
      </c>
      <c r="H140" s="2" t="s">
        <v>2</v>
      </c>
      <c r="I140" s="2" t="s">
        <v>198</v>
      </c>
      <c r="P140" s="2" t="s">
        <v>646</v>
      </c>
      <c r="Q140" s="2" t="s">
        <v>12</v>
      </c>
      <c r="R140" s="2" t="s">
        <v>0</v>
      </c>
      <c r="S140" s="2" t="s">
        <v>198</v>
      </c>
    </row>
    <row r="141" spans="6:19" ht="12">
      <c r="F141" s="2" t="s">
        <v>942</v>
      </c>
      <c r="G141" s="2" t="s">
        <v>943</v>
      </c>
      <c r="H141" s="2" t="s">
        <v>2</v>
      </c>
      <c r="I141" s="2" t="s">
        <v>743</v>
      </c>
      <c r="P141" s="2" t="s">
        <v>463</v>
      </c>
      <c r="Q141" s="2" t="s">
        <v>102</v>
      </c>
      <c r="R141" s="2" t="s">
        <v>0</v>
      </c>
      <c r="S141" s="2" t="s">
        <v>210</v>
      </c>
    </row>
    <row r="142" spans="6:19" ht="12">
      <c r="F142" s="2" t="s">
        <v>708</v>
      </c>
      <c r="G142" s="2" t="s">
        <v>709</v>
      </c>
      <c r="H142" s="2" t="s">
        <v>2</v>
      </c>
      <c r="I142" s="2" t="s">
        <v>224</v>
      </c>
      <c r="P142" s="2" t="s">
        <v>923</v>
      </c>
      <c r="Q142" s="2" t="s">
        <v>22</v>
      </c>
      <c r="R142" s="2" t="s">
        <v>0</v>
      </c>
      <c r="S142" s="2" t="s">
        <v>748</v>
      </c>
    </row>
    <row r="143" spans="6:19" ht="12">
      <c r="F143" s="2" t="s">
        <v>674</v>
      </c>
      <c r="G143" s="2" t="s">
        <v>51</v>
      </c>
      <c r="H143" s="2" t="s">
        <v>2</v>
      </c>
      <c r="I143" s="2" t="s">
        <v>215</v>
      </c>
      <c r="P143" s="2" t="s">
        <v>457</v>
      </c>
      <c r="Q143" s="2" t="s">
        <v>456</v>
      </c>
      <c r="R143" s="2" t="s">
        <v>0</v>
      </c>
      <c r="S143" s="2" t="s">
        <v>207</v>
      </c>
    </row>
    <row r="144" spans="6:19" ht="12">
      <c r="F144" s="2" t="s">
        <v>368</v>
      </c>
      <c r="G144" s="2" t="s">
        <v>29</v>
      </c>
      <c r="H144" s="2" t="s">
        <v>2</v>
      </c>
      <c r="I144" s="2" t="s">
        <v>189</v>
      </c>
      <c r="P144" s="2" t="s">
        <v>308</v>
      </c>
      <c r="Q144" s="2" t="s">
        <v>38</v>
      </c>
      <c r="R144" s="2" t="s">
        <v>0</v>
      </c>
      <c r="S144" s="2" t="s">
        <v>474</v>
      </c>
    </row>
    <row r="145" spans="6:19" ht="12">
      <c r="F145" s="2" t="s">
        <v>954</v>
      </c>
      <c r="G145" s="2" t="s">
        <v>955</v>
      </c>
      <c r="H145" s="2" t="s">
        <v>2</v>
      </c>
      <c r="I145" s="2" t="s">
        <v>388</v>
      </c>
      <c r="P145" s="2" t="s">
        <v>304</v>
      </c>
      <c r="Q145" s="2" t="s">
        <v>620</v>
      </c>
      <c r="R145" s="2" t="s">
        <v>0</v>
      </c>
      <c r="S145" s="2" t="s">
        <v>191</v>
      </c>
    </row>
    <row r="146" spans="6:19" ht="12">
      <c r="F146" s="2" t="s">
        <v>557</v>
      </c>
      <c r="G146" s="2" t="s">
        <v>15</v>
      </c>
      <c r="H146" s="2" t="s">
        <v>2</v>
      </c>
      <c r="I146" s="2" t="s">
        <v>181</v>
      </c>
      <c r="P146" s="2" t="s">
        <v>648</v>
      </c>
      <c r="Q146" s="2" t="s">
        <v>452</v>
      </c>
      <c r="R146" s="2" t="s">
        <v>0</v>
      </c>
      <c r="S146" s="2" t="s">
        <v>522</v>
      </c>
    </row>
    <row r="147" spans="6:19" ht="12">
      <c r="F147" s="2" t="s">
        <v>959</v>
      </c>
      <c r="G147" s="2" t="s">
        <v>960</v>
      </c>
      <c r="H147" s="2" t="s">
        <v>2</v>
      </c>
      <c r="I147" s="2" t="s">
        <v>750</v>
      </c>
      <c r="P147" s="2" t="s">
        <v>649</v>
      </c>
      <c r="Q147" s="2" t="s">
        <v>287</v>
      </c>
      <c r="R147" s="2" t="s">
        <v>0</v>
      </c>
      <c r="S147" s="2" t="s">
        <v>522</v>
      </c>
    </row>
    <row r="148" spans="6:19" ht="12">
      <c r="F148" s="2" t="s">
        <v>962</v>
      </c>
      <c r="G148" s="2" t="s">
        <v>963</v>
      </c>
      <c r="H148" s="2" t="s">
        <v>2</v>
      </c>
      <c r="I148" s="2" t="s">
        <v>193</v>
      </c>
      <c r="P148" s="2" t="s">
        <v>926</v>
      </c>
      <c r="Q148" s="2" t="s">
        <v>604</v>
      </c>
      <c r="R148" s="2" t="s">
        <v>0</v>
      </c>
      <c r="S148" s="2" t="s">
        <v>743</v>
      </c>
    </row>
    <row r="149" spans="6:19" ht="12">
      <c r="F149" s="2" t="s">
        <v>268</v>
      </c>
      <c r="G149" s="2" t="s">
        <v>29</v>
      </c>
      <c r="H149" s="2" t="s">
        <v>2</v>
      </c>
      <c r="I149" s="2" t="s">
        <v>215</v>
      </c>
      <c r="P149" s="2" t="s">
        <v>486</v>
      </c>
      <c r="Q149" s="2" t="s">
        <v>487</v>
      </c>
      <c r="R149" s="2" t="s">
        <v>0</v>
      </c>
      <c r="S149" s="2" t="s">
        <v>474</v>
      </c>
    </row>
    <row r="150" spans="6:19" ht="12">
      <c r="F150" s="2" t="s">
        <v>964</v>
      </c>
      <c r="G150" s="2" t="s">
        <v>965</v>
      </c>
      <c r="H150" s="2" t="s">
        <v>2</v>
      </c>
      <c r="I150" s="2" t="s">
        <v>181</v>
      </c>
      <c r="P150" s="2" t="s">
        <v>730</v>
      </c>
      <c r="Q150" s="2" t="s">
        <v>731</v>
      </c>
      <c r="R150" s="2" t="s">
        <v>0</v>
      </c>
      <c r="S150" s="2" t="s">
        <v>193</v>
      </c>
    </row>
    <row r="151" spans="6:19" ht="12">
      <c r="F151" s="2" t="s">
        <v>430</v>
      </c>
      <c r="G151" s="2" t="s">
        <v>588</v>
      </c>
      <c r="H151" s="2" t="s">
        <v>2</v>
      </c>
      <c r="I151" s="2" t="s">
        <v>189</v>
      </c>
      <c r="P151" s="2" t="s">
        <v>933</v>
      </c>
      <c r="Q151" s="2" t="s">
        <v>934</v>
      </c>
      <c r="R151" s="2" t="s">
        <v>0</v>
      </c>
      <c r="S151" s="2" t="s">
        <v>743</v>
      </c>
    </row>
    <row r="152" spans="6:19" ht="12">
      <c r="F152" s="2" t="s">
        <v>589</v>
      </c>
      <c r="G152" s="2" t="s">
        <v>85</v>
      </c>
      <c r="H152" s="2" t="s">
        <v>2</v>
      </c>
      <c r="I152" s="2" t="s">
        <v>522</v>
      </c>
      <c r="P152" s="2" t="s">
        <v>650</v>
      </c>
      <c r="Q152" s="2" t="s">
        <v>651</v>
      </c>
      <c r="R152" s="2" t="s">
        <v>0</v>
      </c>
      <c r="S152" s="2" t="s">
        <v>215</v>
      </c>
    </row>
    <row r="153" spans="6:19" ht="12">
      <c r="F153" s="2" t="s">
        <v>968</v>
      </c>
      <c r="G153" s="2" t="s">
        <v>27</v>
      </c>
      <c r="H153" s="2" t="s">
        <v>2</v>
      </c>
      <c r="I153" s="2" t="s">
        <v>750</v>
      </c>
      <c r="P153" s="2" t="s">
        <v>652</v>
      </c>
      <c r="Q153" s="2" t="s">
        <v>333</v>
      </c>
      <c r="R153" s="2" t="s">
        <v>0</v>
      </c>
      <c r="S153" s="2" t="s">
        <v>207</v>
      </c>
    </row>
    <row r="154" spans="6:19" ht="12">
      <c r="F154" s="2" t="s">
        <v>239</v>
      </c>
      <c r="G154" s="2" t="s">
        <v>240</v>
      </c>
      <c r="H154" s="2" t="s">
        <v>2</v>
      </c>
      <c r="I154" s="2" t="s">
        <v>189</v>
      </c>
      <c r="P154" s="2" t="s">
        <v>938</v>
      </c>
      <c r="Q154" s="2" t="s">
        <v>939</v>
      </c>
      <c r="R154" s="2" t="s">
        <v>0</v>
      </c>
      <c r="S154" s="2" t="s">
        <v>205</v>
      </c>
    </row>
    <row r="155" spans="6:19" ht="12">
      <c r="F155" s="2" t="s">
        <v>431</v>
      </c>
      <c r="G155" s="2" t="s">
        <v>40</v>
      </c>
      <c r="H155" s="2" t="s">
        <v>2</v>
      </c>
      <c r="I155" s="2" t="s">
        <v>189</v>
      </c>
      <c r="P155" s="2" t="s">
        <v>653</v>
      </c>
      <c r="Q155" s="2" t="s">
        <v>654</v>
      </c>
      <c r="R155" s="2" t="s">
        <v>0</v>
      </c>
      <c r="S155" s="2" t="s">
        <v>191</v>
      </c>
    </row>
    <row r="156" spans="6:19" ht="12">
      <c r="F156" s="2" t="s">
        <v>971</v>
      </c>
      <c r="G156" s="2" t="s">
        <v>972</v>
      </c>
      <c r="H156" s="2" t="s">
        <v>2</v>
      </c>
      <c r="I156" s="2" t="s">
        <v>221</v>
      </c>
      <c r="P156" s="2" t="s">
        <v>356</v>
      </c>
      <c r="Q156" s="2" t="s">
        <v>333</v>
      </c>
      <c r="R156" s="2" t="s">
        <v>0</v>
      </c>
      <c r="S156" s="2" t="s">
        <v>221</v>
      </c>
    </row>
    <row r="157" spans="6:19" ht="12">
      <c r="F157" s="2" t="s">
        <v>973</v>
      </c>
      <c r="G157" s="2" t="s">
        <v>52</v>
      </c>
      <c r="H157" s="2" t="s">
        <v>2</v>
      </c>
      <c r="I157" s="2" t="s">
        <v>532</v>
      </c>
      <c r="P157" s="2" t="s">
        <v>945</v>
      </c>
      <c r="Q157" s="2" t="s">
        <v>946</v>
      </c>
      <c r="R157" s="2" t="s">
        <v>0</v>
      </c>
      <c r="S157" s="2" t="s">
        <v>743</v>
      </c>
    </row>
    <row r="158" spans="6:19" ht="12">
      <c r="F158" s="2" t="s">
        <v>558</v>
      </c>
      <c r="G158" s="2" t="s">
        <v>975</v>
      </c>
      <c r="H158" s="2" t="s">
        <v>2</v>
      </c>
      <c r="I158" s="2" t="s">
        <v>221</v>
      </c>
      <c r="P158" s="2" t="s">
        <v>949</v>
      </c>
      <c r="Q158" s="2" t="s">
        <v>950</v>
      </c>
      <c r="R158" s="2" t="s">
        <v>0</v>
      </c>
      <c r="S158" s="2" t="s">
        <v>221</v>
      </c>
    </row>
    <row r="159" spans="6:19" ht="12">
      <c r="F159" s="2" t="s">
        <v>590</v>
      </c>
      <c r="G159" s="2" t="s">
        <v>34</v>
      </c>
      <c r="H159" s="2" t="s">
        <v>2</v>
      </c>
      <c r="I159" s="2" t="s">
        <v>522</v>
      </c>
      <c r="P159" s="2" t="s">
        <v>323</v>
      </c>
      <c r="Q159" s="2" t="s">
        <v>324</v>
      </c>
      <c r="R159" s="2" t="s">
        <v>0</v>
      </c>
      <c r="S159" s="2" t="s">
        <v>198</v>
      </c>
    </row>
    <row r="160" spans="6:19" ht="12">
      <c r="F160" s="2" t="s">
        <v>591</v>
      </c>
      <c r="G160" s="2" t="s">
        <v>409</v>
      </c>
      <c r="H160" s="2" t="s">
        <v>2</v>
      </c>
      <c r="I160" s="2" t="s">
        <v>207</v>
      </c>
      <c r="P160" s="2" t="s">
        <v>908</v>
      </c>
      <c r="Q160" s="2" t="s">
        <v>951</v>
      </c>
      <c r="R160" s="2" t="s">
        <v>0</v>
      </c>
      <c r="S160" s="2" t="s">
        <v>532</v>
      </c>
    </row>
    <row r="161" spans="6:19" ht="12">
      <c r="F161" s="2" t="s">
        <v>275</v>
      </c>
      <c r="G161" s="2" t="s">
        <v>89</v>
      </c>
      <c r="H161" s="2" t="s">
        <v>2</v>
      </c>
      <c r="I161" s="2" t="s">
        <v>200</v>
      </c>
      <c r="P161" s="2" t="s">
        <v>314</v>
      </c>
      <c r="Q161" s="2" t="s">
        <v>52</v>
      </c>
      <c r="R161" s="2" t="s">
        <v>0</v>
      </c>
      <c r="S161" s="2" t="s">
        <v>215</v>
      </c>
    </row>
    <row r="162" spans="6:19" ht="12">
      <c r="F162" s="2" t="s">
        <v>976</v>
      </c>
      <c r="G162" s="2" t="s">
        <v>977</v>
      </c>
      <c r="H162" s="2" t="s">
        <v>2</v>
      </c>
      <c r="I162" s="2" t="s">
        <v>743</v>
      </c>
      <c r="P162" s="2" t="s">
        <v>732</v>
      </c>
      <c r="Q162" s="2" t="s">
        <v>58</v>
      </c>
      <c r="R162" s="2" t="s">
        <v>0</v>
      </c>
      <c r="S162" s="2" t="s">
        <v>532</v>
      </c>
    </row>
    <row r="163" spans="6:19" ht="12">
      <c r="F163" s="2" t="s">
        <v>979</v>
      </c>
      <c r="G163" s="2" t="s">
        <v>980</v>
      </c>
      <c r="H163" s="2" t="s">
        <v>2</v>
      </c>
      <c r="I163" s="2" t="s">
        <v>474</v>
      </c>
      <c r="P163" s="2" t="s">
        <v>362</v>
      </c>
      <c r="Q163" s="2" t="s">
        <v>107</v>
      </c>
      <c r="R163" s="2" t="s">
        <v>0</v>
      </c>
      <c r="S163" s="2" t="s">
        <v>224</v>
      </c>
    </row>
    <row r="164" spans="6:19" ht="12">
      <c r="F164" s="2" t="s">
        <v>411</v>
      </c>
      <c r="G164" s="2" t="s">
        <v>432</v>
      </c>
      <c r="H164" s="2" t="s">
        <v>2</v>
      </c>
      <c r="I164" s="2" t="s">
        <v>224</v>
      </c>
      <c r="P164" s="2" t="s">
        <v>334</v>
      </c>
      <c r="Q164" s="2" t="s">
        <v>115</v>
      </c>
      <c r="R164" s="2" t="s">
        <v>0</v>
      </c>
      <c r="S164" s="2" t="s">
        <v>200</v>
      </c>
    </row>
    <row r="165" spans="6:19" ht="12">
      <c r="F165" s="2" t="s">
        <v>1043</v>
      </c>
      <c r="G165" s="2" t="s">
        <v>1044</v>
      </c>
      <c r="H165" s="2" t="s">
        <v>2</v>
      </c>
      <c r="I165" s="2" t="s">
        <v>522</v>
      </c>
      <c r="P165" s="2" t="s">
        <v>733</v>
      </c>
      <c r="Q165" s="2" t="s">
        <v>734</v>
      </c>
      <c r="R165" s="2" t="s">
        <v>0</v>
      </c>
      <c r="S165" s="2" t="s">
        <v>750</v>
      </c>
    </row>
    <row r="166" spans="6:19" ht="12">
      <c r="F166" s="2" t="s">
        <v>593</v>
      </c>
      <c r="G166" s="2" t="s">
        <v>120</v>
      </c>
      <c r="H166" s="2" t="s">
        <v>2</v>
      </c>
      <c r="I166" s="2" t="s">
        <v>193</v>
      </c>
      <c r="P166" s="2" t="s">
        <v>961</v>
      </c>
      <c r="Q166" s="2" t="s">
        <v>54</v>
      </c>
      <c r="R166" s="2" t="s">
        <v>0</v>
      </c>
      <c r="S166" s="2" t="s">
        <v>200</v>
      </c>
    </row>
    <row r="167" spans="6:19" ht="12">
      <c r="F167" s="2" t="s">
        <v>675</v>
      </c>
      <c r="G167" s="2" t="s">
        <v>234</v>
      </c>
      <c r="H167" s="2" t="s">
        <v>2</v>
      </c>
      <c r="I167" s="2" t="s">
        <v>207</v>
      </c>
      <c r="P167" s="2" t="s">
        <v>309</v>
      </c>
      <c r="Q167" s="2" t="s">
        <v>41</v>
      </c>
      <c r="R167" s="2" t="s">
        <v>0</v>
      </c>
      <c r="S167" s="2" t="s">
        <v>181</v>
      </c>
    </row>
    <row r="168" spans="6:19" ht="12">
      <c r="F168" s="2" t="s">
        <v>991</v>
      </c>
      <c r="G168" s="2" t="s">
        <v>42</v>
      </c>
      <c r="H168" s="2" t="s">
        <v>2</v>
      </c>
      <c r="I168" s="2" t="s">
        <v>748</v>
      </c>
      <c r="P168" s="2" t="s">
        <v>354</v>
      </c>
      <c r="Q168" s="2" t="s">
        <v>87</v>
      </c>
      <c r="R168" s="2" t="s">
        <v>0</v>
      </c>
      <c r="S168" s="2" t="s">
        <v>221</v>
      </c>
    </row>
    <row r="169" spans="6:19" ht="12">
      <c r="F169" s="2" t="s">
        <v>992</v>
      </c>
      <c r="G169" s="2" t="s">
        <v>46</v>
      </c>
      <c r="H169" s="2" t="s">
        <v>2</v>
      </c>
      <c r="I169" s="2" t="s">
        <v>221</v>
      </c>
      <c r="P169" s="2" t="s">
        <v>352</v>
      </c>
      <c r="Q169" s="2" t="s">
        <v>967</v>
      </c>
      <c r="R169" s="2" t="s">
        <v>0</v>
      </c>
      <c r="S169" s="2" t="s">
        <v>213</v>
      </c>
    </row>
    <row r="170" spans="6:19" ht="12">
      <c r="F170" s="2" t="s">
        <v>995</v>
      </c>
      <c r="G170" s="2" t="s">
        <v>996</v>
      </c>
      <c r="H170" s="2" t="s">
        <v>2</v>
      </c>
      <c r="I170" s="2" t="s">
        <v>750</v>
      </c>
      <c r="P170" s="2" t="s">
        <v>468</v>
      </c>
      <c r="Q170" s="2" t="s">
        <v>42</v>
      </c>
      <c r="R170" s="2" t="s">
        <v>0</v>
      </c>
      <c r="S170" s="2" t="s">
        <v>388</v>
      </c>
    </row>
    <row r="171" spans="6:19" ht="12">
      <c r="F171" s="2" t="s">
        <v>997</v>
      </c>
      <c r="G171" s="2" t="s">
        <v>998</v>
      </c>
      <c r="H171" s="2" t="s">
        <v>2</v>
      </c>
      <c r="I171" s="2" t="s">
        <v>748</v>
      </c>
      <c r="P171" s="2" t="s">
        <v>252</v>
      </c>
      <c r="Q171" s="2" t="s">
        <v>82</v>
      </c>
      <c r="R171" s="2" t="s">
        <v>0</v>
      </c>
      <c r="S171" s="2" t="s">
        <v>200</v>
      </c>
    </row>
    <row r="172" spans="6:19" ht="12">
      <c r="F172" s="2" t="s">
        <v>999</v>
      </c>
      <c r="G172" s="2" t="s">
        <v>4</v>
      </c>
      <c r="H172" s="2" t="s">
        <v>2</v>
      </c>
      <c r="I172" s="2" t="s">
        <v>191</v>
      </c>
      <c r="P172" s="2" t="s">
        <v>351</v>
      </c>
      <c r="Q172" s="2" t="s">
        <v>85</v>
      </c>
      <c r="R172" s="2" t="s">
        <v>0</v>
      </c>
      <c r="S172" s="2" t="s">
        <v>213</v>
      </c>
    </row>
    <row r="173" spans="6:19" ht="12">
      <c r="F173" s="2" t="s">
        <v>433</v>
      </c>
      <c r="G173" s="2" t="s">
        <v>26</v>
      </c>
      <c r="H173" s="2" t="s">
        <v>2</v>
      </c>
      <c r="I173" s="2" t="s">
        <v>388</v>
      </c>
      <c r="P173" s="2" t="s">
        <v>655</v>
      </c>
      <c r="Q173" s="2" t="s">
        <v>118</v>
      </c>
      <c r="R173" s="2" t="s">
        <v>0</v>
      </c>
      <c r="S173" s="2" t="s">
        <v>198</v>
      </c>
    </row>
    <row r="174" spans="6:19" ht="12">
      <c r="F174" s="2" t="s">
        <v>594</v>
      </c>
      <c r="G174" s="2" t="s">
        <v>45</v>
      </c>
      <c r="H174" s="2" t="s">
        <v>2</v>
      </c>
      <c r="I174" s="2" t="s">
        <v>522</v>
      </c>
      <c r="P174" s="2" t="s">
        <v>469</v>
      </c>
      <c r="Q174" s="2" t="s">
        <v>86</v>
      </c>
      <c r="R174" s="2" t="s">
        <v>0</v>
      </c>
      <c r="S174" s="2" t="s">
        <v>388</v>
      </c>
    </row>
    <row r="175" spans="6:19" ht="12">
      <c r="F175" s="2" t="s">
        <v>1000</v>
      </c>
      <c r="G175" s="2" t="s">
        <v>722</v>
      </c>
      <c r="H175" s="2" t="s">
        <v>2</v>
      </c>
      <c r="I175" s="2" t="s">
        <v>743</v>
      </c>
      <c r="P175" s="2" t="s">
        <v>470</v>
      </c>
      <c r="Q175" s="2" t="s">
        <v>77</v>
      </c>
      <c r="R175" s="2" t="s">
        <v>0</v>
      </c>
      <c r="S175" s="2" t="s">
        <v>200</v>
      </c>
    </row>
    <row r="176" spans="6:19" ht="12">
      <c r="F176" s="2" t="s">
        <v>676</v>
      </c>
      <c r="G176" s="2" t="s">
        <v>285</v>
      </c>
      <c r="H176" s="2" t="s">
        <v>2</v>
      </c>
      <c r="I176" s="2" t="s">
        <v>221</v>
      </c>
      <c r="P176" s="2" t="s">
        <v>978</v>
      </c>
      <c r="Q176" s="2" t="s">
        <v>689</v>
      </c>
      <c r="R176" s="2" t="s">
        <v>0</v>
      </c>
      <c r="S176" s="2" t="s">
        <v>193</v>
      </c>
    </row>
    <row r="177" spans="6:19" ht="12">
      <c r="F177" s="2" t="s">
        <v>434</v>
      </c>
      <c r="G177" s="2" t="s">
        <v>77</v>
      </c>
      <c r="H177" s="2" t="s">
        <v>2</v>
      </c>
      <c r="I177" s="2" t="s">
        <v>221</v>
      </c>
      <c r="P177" s="2" t="s">
        <v>981</v>
      </c>
      <c r="Q177" s="2" t="s">
        <v>27</v>
      </c>
      <c r="R177" s="2" t="s">
        <v>0</v>
      </c>
      <c r="S177" s="2" t="s">
        <v>743</v>
      </c>
    </row>
    <row r="178" spans="6:19" ht="12">
      <c r="F178" s="2" t="s">
        <v>595</v>
      </c>
      <c r="G178" s="2" t="s">
        <v>596</v>
      </c>
      <c r="H178" s="2" t="s">
        <v>2</v>
      </c>
      <c r="I178" s="2" t="s">
        <v>193</v>
      </c>
      <c r="P178" s="2" t="s">
        <v>1009</v>
      </c>
      <c r="Q178" s="2" t="s">
        <v>282</v>
      </c>
      <c r="R178" s="2" t="s">
        <v>0</v>
      </c>
      <c r="S178" s="2" t="s">
        <v>748</v>
      </c>
    </row>
    <row r="179" spans="6:19" ht="12">
      <c r="F179" s="2" t="s">
        <v>435</v>
      </c>
      <c r="G179" s="2" t="s">
        <v>436</v>
      </c>
      <c r="H179" s="2" t="s">
        <v>2</v>
      </c>
      <c r="I179" s="2" t="s">
        <v>213</v>
      </c>
      <c r="P179" s="2" t="s">
        <v>1010</v>
      </c>
      <c r="Q179" s="2" t="s">
        <v>982</v>
      </c>
      <c r="R179" s="2" t="s">
        <v>0</v>
      </c>
      <c r="S179" s="2" t="s">
        <v>748</v>
      </c>
    </row>
    <row r="180" spans="6:19" ht="12">
      <c r="F180" s="2" t="s">
        <v>435</v>
      </c>
      <c r="G180" s="2" t="s">
        <v>123</v>
      </c>
      <c r="H180" s="2" t="s">
        <v>2</v>
      </c>
      <c r="I180" s="2" t="s">
        <v>215</v>
      </c>
      <c r="P180" s="2" t="s">
        <v>984</v>
      </c>
      <c r="Q180" s="2" t="s">
        <v>985</v>
      </c>
      <c r="R180" s="2" t="s">
        <v>0</v>
      </c>
      <c r="S180" s="2" t="s">
        <v>748</v>
      </c>
    </row>
    <row r="181" spans="6:19" ht="12">
      <c r="F181" s="2" t="s">
        <v>710</v>
      </c>
      <c r="G181" s="2" t="s">
        <v>711</v>
      </c>
      <c r="H181" s="2" t="s">
        <v>2</v>
      </c>
      <c r="I181" s="2" t="s">
        <v>474</v>
      </c>
      <c r="P181" s="2" t="s">
        <v>1011</v>
      </c>
      <c r="Q181" s="2" t="s">
        <v>62</v>
      </c>
      <c r="R181" s="2" t="s">
        <v>0</v>
      </c>
      <c r="S181" s="2" t="s">
        <v>181</v>
      </c>
    </row>
    <row r="182" spans="16:19" ht="12">
      <c r="P182" s="2" t="s">
        <v>735</v>
      </c>
      <c r="Q182" s="2" t="s">
        <v>687</v>
      </c>
      <c r="R182" s="2" t="s">
        <v>0</v>
      </c>
      <c r="S182" s="2" t="s">
        <v>215</v>
      </c>
    </row>
    <row r="183" spans="16:19" ht="12">
      <c r="P183" s="2" t="s">
        <v>592</v>
      </c>
      <c r="Q183" s="2" t="s">
        <v>656</v>
      </c>
      <c r="R183" s="2" t="s">
        <v>0</v>
      </c>
      <c r="S183" s="2" t="s">
        <v>205</v>
      </c>
    </row>
    <row r="184" spans="16:19" ht="12">
      <c r="P184" s="2" t="s">
        <v>986</v>
      </c>
      <c r="Q184" s="2" t="s">
        <v>333</v>
      </c>
      <c r="R184" s="2" t="s">
        <v>0</v>
      </c>
      <c r="S184" s="2" t="s">
        <v>748</v>
      </c>
    </row>
    <row r="185" spans="16:19" ht="12">
      <c r="P185" s="2" t="s">
        <v>330</v>
      </c>
      <c r="Q185" s="2" t="s">
        <v>50</v>
      </c>
      <c r="R185" s="2" t="s">
        <v>0</v>
      </c>
      <c r="S185" s="2" t="s">
        <v>198</v>
      </c>
    </row>
    <row r="186" spans="16:19" ht="12">
      <c r="P186" s="2" t="s">
        <v>993</v>
      </c>
      <c r="Q186" s="2" t="s">
        <v>74</v>
      </c>
      <c r="R186" s="2" t="s">
        <v>0</v>
      </c>
      <c r="S186" s="2" t="s">
        <v>748</v>
      </c>
    </row>
    <row r="187" spans="16:19" ht="12">
      <c r="P187" s="2" t="s">
        <v>657</v>
      </c>
      <c r="Q187" s="2" t="s">
        <v>98</v>
      </c>
      <c r="R187" s="2" t="s">
        <v>0</v>
      </c>
      <c r="S187" s="2" t="s">
        <v>207</v>
      </c>
    </row>
    <row r="196" spans="16:19" ht="12">
      <c r="P196" s="59"/>
      <c r="Q196" s="59"/>
      <c r="R196" s="59"/>
      <c r="S196" s="59"/>
    </row>
    <row r="197" spans="16:19" ht="12">
      <c r="P197" s="59"/>
      <c r="Q197" s="59"/>
      <c r="R197" s="59"/>
      <c r="S197" s="59"/>
    </row>
    <row r="198" spans="16:19" ht="12">
      <c r="P198" s="59"/>
      <c r="Q198" s="59"/>
      <c r="R198" s="59"/>
      <c r="S198" s="59"/>
    </row>
    <row r="199" spans="16:19" ht="12">
      <c r="P199" s="59"/>
      <c r="Q199" s="59"/>
      <c r="R199" s="59"/>
      <c r="S199" s="59"/>
    </row>
    <row r="200" spans="16:19" ht="12">
      <c r="P200" s="59"/>
      <c r="Q200" s="59"/>
      <c r="R200" s="59"/>
      <c r="S200" s="59"/>
    </row>
    <row r="201" spans="16:19" ht="12">
      <c r="P201" s="59"/>
      <c r="Q201" s="59"/>
      <c r="R201" s="59"/>
      <c r="S201" s="59"/>
    </row>
  </sheetData>
  <sheetProtection password="F4F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N566"/>
  <sheetViews>
    <sheetView tabSelected="1" zoomScalePageLayoutView="0" workbookViewId="0" topLeftCell="A1">
      <pane xSplit="1" topLeftCell="B1" activePane="topRight" state="frozen"/>
      <selection pane="topLeft" activeCell="E24" sqref="E24"/>
      <selection pane="topRight" activeCell="A3" sqref="A3"/>
    </sheetView>
  </sheetViews>
  <sheetFormatPr defaultColWidth="11.421875" defaultRowHeight="15" outlineLevelCol="2"/>
  <cols>
    <col min="1" max="1" width="18.421875" style="0" customWidth="1"/>
    <col min="2" max="2" width="16.00390625" style="32" customWidth="1"/>
    <col min="3" max="3" width="11.421875" style="32" customWidth="1"/>
    <col min="4" max="4" width="11.8515625" style="32" customWidth="1"/>
    <col min="5" max="5" width="9.7109375" style="7" customWidth="1" outlineLevel="1"/>
    <col min="6" max="6" width="9.140625" style="7" customWidth="1" outlineLevel="1"/>
    <col min="7" max="7" width="14.57421875" style="7" customWidth="1" outlineLevel="1"/>
    <col min="8" max="8" width="15.28125" style="7" customWidth="1" outlineLevel="1"/>
    <col min="9" max="9" width="11.00390625" style="7" customWidth="1" outlineLevel="1"/>
    <col min="10" max="10" width="11.8515625" style="7" customWidth="1" outlineLevel="1"/>
    <col min="11" max="11" width="8.28125" style="7" customWidth="1" outlineLevel="1"/>
    <col min="12" max="12" width="12.57421875" style="7" customWidth="1" outlineLevel="1"/>
    <col min="13" max="13" width="12.140625" style="7" customWidth="1" outlineLevel="1"/>
    <col min="14" max="14" width="9.140625" style="7" customWidth="1" outlineLevel="1"/>
    <col min="15" max="15" width="17.00390625" style="21" customWidth="1" outlineLevel="1"/>
    <col min="16" max="16" width="17.00390625" style="33" customWidth="1" outlineLevel="1" collapsed="1"/>
    <col min="17" max="17" width="17.00390625" style="33" customWidth="1" outlineLevel="1"/>
    <col min="18" max="20" width="11.421875" style="33" customWidth="1" outlineLevel="2"/>
    <col min="21" max="28" width="11.421875" style="34" customWidth="1" outlineLevel="1"/>
    <col min="29" max="30" width="15.421875" style="34" customWidth="1" outlineLevel="1"/>
    <col min="31" max="31" width="14.421875" style="34" customWidth="1" outlineLevel="1"/>
    <col min="32" max="32" width="11.421875" style="19" customWidth="1"/>
    <col min="33" max="33" width="11.421875" style="54" customWidth="1"/>
    <col min="34" max="38" width="11.421875" style="19" customWidth="1"/>
    <col min="39" max="39" width="18.57421875" style="0" customWidth="1"/>
    <col min="40" max="40" width="11.421875" style="3" customWidth="1"/>
  </cols>
  <sheetData>
    <row r="1" spans="1:15" ht="15">
      <c r="A1" s="66" t="s">
        <v>166</v>
      </c>
      <c r="B1" s="66"/>
      <c r="C1" s="66"/>
      <c r="D1" s="66"/>
      <c r="E1" s="8"/>
      <c r="F1" s="8"/>
      <c r="G1" s="8"/>
      <c r="H1" s="8"/>
      <c r="I1" s="8"/>
      <c r="J1" s="8"/>
      <c r="K1" s="8"/>
      <c r="L1" s="8"/>
      <c r="M1" s="8"/>
      <c r="N1" s="8"/>
      <c r="O1" s="18"/>
    </row>
    <row r="2" spans="1:32" ht="15">
      <c r="A2" s="44" t="s">
        <v>138</v>
      </c>
      <c r="B2" s="45" t="s">
        <v>164</v>
      </c>
      <c r="C2" s="45" t="s">
        <v>149</v>
      </c>
      <c r="D2" s="45" t="s">
        <v>165</v>
      </c>
      <c r="E2" s="44" t="s">
        <v>173</v>
      </c>
      <c r="F2" s="44" t="s">
        <v>148</v>
      </c>
      <c r="G2" s="44" t="s">
        <v>147</v>
      </c>
      <c r="H2" s="44" t="s">
        <v>146</v>
      </c>
      <c r="I2" s="44" t="s">
        <v>145</v>
      </c>
      <c r="J2" s="46" t="s">
        <v>144</v>
      </c>
      <c r="K2" s="46" t="s">
        <v>143</v>
      </c>
      <c r="L2" s="46" t="s">
        <v>142</v>
      </c>
      <c r="M2" s="46" t="s">
        <v>386</v>
      </c>
      <c r="N2" s="46" t="s">
        <v>141</v>
      </c>
      <c r="O2" s="47" t="s">
        <v>140</v>
      </c>
      <c r="P2" s="43" t="s">
        <v>163</v>
      </c>
      <c r="Q2" s="43" t="s">
        <v>162</v>
      </c>
      <c r="R2" s="64" t="s">
        <v>161</v>
      </c>
      <c r="S2" s="65"/>
      <c r="T2" s="65"/>
      <c r="U2" s="43" t="s">
        <v>160</v>
      </c>
      <c r="V2" s="43" t="s">
        <v>160</v>
      </c>
      <c r="W2" s="43" t="s">
        <v>159</v>
      </c>
      <c r="X2" s="43" t="s">
        <v>158</v>
      </c>
      <c r="Y2" s="35" t="s">
        <v>157</v>
      </c>
      <c r="Z2" s="35" t="s">
        <v>156</v>
      </c>
      <c r="AA2" s="35" t="s">
        <v>155</v>
      </c>
      <c r="AB2" s="35" t="s">
        <v>154</v>
      </c>
      <c r="AC2" s="35" t="s">
        <v>153</v>
      </c>
      <c r="AD2" s="35"/>
      <c r="AE2" s="35" t="s">
        <v>152</v>
      </c>
      <c r="AF2" s="36"/>
    </row>
    <row r="3" spans="1:40" ht="15">
      <c r="A3" s="63" t="s">
        <v>138</v>
      </c>
      <c r="B3" s="48" t="str">
        <f>VLOOKUP(A3,BDD!$K:$N,COLUMN(),FALSE)</f>
        <v>Prénom</v>
      </c>
      <c r="C3" s="49" t="s">
        <v>227</v>
      </c>
      <c r="D3" s="48" t="str">
        <f>VLOOKUP(A3,BDD!$K:$N,COLUMN(),FALSE)</f>
        <v>Club</v>
      </c>
      <c r="E3" s="50" t="s">
        <v>135</v>
      </c>
      <c r="F3" s="50">
        <v>1E-05</v>
      </c>
      <c r="G3" s="51" t="s">
        <v>171</v>
      </c>
      <c r="H3" s="51" t="s">
        <v>174</v>
      </c>
      <c r="I3" s="51">
        <v>0</v>
      </c>
      <c r="J3" s="52">
        <v>0</v>
      </c>
      <c r="K3" s="52">
        <v>0</v>
      </c>
      <c r="L3" s="52">
        <v>0</v>
      </c>
      <c r="M3" s="52" t="s">
        <v>175</v>
      </c>
      <c r="N3" s="52" t="s">
        <v>176</v>
      </c>
      <c r="O3" s="53">
        <f aca="true" t="shared" si="0" ref="O3:O12">AE3</f>
        <v>0.01</v>
      </c>
      <c r="P3" s="37" t="b">
        <f aca="true" t="shared" si="1" ref="P3:P13">IF(F3=0,-170000)</f>
        <v>0</v>
      </c>
      <c r="Q3" s="37">
        <f>90000/90*F3</f>
        <v>0.01</v>
      </c>
      <c r="R3" s="37" t="b">
        <f>IF(G3="VD",110000/90*F3,IF(G3="VE",150000/90*F3))</f>
        <v>0</v>
      </c>
      <c r="S3" s="37" t="b">
        <f>IF(G3="ND",20000/90*F3,IF(G3="NE",60000/90*F3))</f>
        <v>0</v>
      </c>
      <c r="T3" s="37" t="b">
        <f>IF(G3="DD",-130000/90*F3,IF(G3="DE",-60000/90*F3))</f>
        <v>0</v>
      </c>
      <c r="U3" s="38">
        <f>IF(I3=0,0,IF(I3=1,(90-F3+90)*((-100000*I3/90))))</f>
        <v>0</v>
      </c>
      <c r="V3" s="38" t="b">
        <f>IF(I3=2,(90-F3+90)*((-100000*I3/90)))</f>
        <v>0</v>
      </c>
      <c r="W3" s="38">
        <f>(90-F3+90)*((-200000*J3/90))</f>
        <v>0</v>
      </c>
      <c r="X3" s="38" t="b">
        <f>IF(H3="OUI",80000*F3/90)</f>
        <v>0</v>
      </c>
      <c r="Y3" s="38">
        <f>(90-F3+90)*((190000*K3/90))</f>
        <v>0</v>
      </c>
      <c r="Z3" s="38">
        <f>(90-F3+90)*((170000*L3/90))</f>
        <v>0</v>
      </c>
      <c r="AA3" s="38" t="b">
        <f aca="true" t="shared" si="2" ref="AA3:AA13">IF(M3="NON",0,IF(M3="OUI",(90-F3+90)*((100000/90))))</f>
        <v>0</v>
      </c>
      <c r="AB3" s="38" t="b">
        <f aca="true" t="shared" si="3" ref="AB3:AB13">IF(N3="NON",0,IF(N3="OUI",(90-F3+90)*((-120000/90))))</f>
        <v>0</v>
      </c>
      <c r="AC3" s="38">
        <f aca="true" t="shared" si="4" ref="AC3:AC13">SUM(P3:AB3)</f>
        <v>0.01</v>
      </c>
      <c r="AD3" s="38">
        <f>IF(E3="OUI",2,IF(E3="NON",1))</f>
        <v>1</v>
      </c>
      <c r="AE3" s="38">
        <f>AC3*AD3</f>
        <v>0.01</v>
      </c>
      <c r="AF3" s="36"/>
      <c r="AM3" s="1"/>
      <c r="AN3" s="5"/>
    </row>
    <row r="4" spans="1:40" ht="15">
      <c r="A4" s="63" t="s">
        <v>138</v>
      </c>
      <c r="B4" s="48" t="str">
        <f>VLOOKUP(A4,BDD!$F:$I,COLUMN(),FALSE)</f>
        <v>Prénom</v>
      </c>
      <c r="C4" s="49" t="s">
        <v>228</v>
      </c>
      <c r="D4" s="48" t="str">
        <f>VLOOKUP(A4,BDD!$F:$I,COLUMN(),FALSE)</f>
        <v>Club</v>
      </c>
      <c r="E4" s="50" t="s">
        <v>135</v>
      </c>
      <c r="F4" s="50">
        <v>1E-05</v>
      </c>
      <c r="G4" s="51" t="s">
        <v>171</v>
      </c>
      <c r="H4" s="51" t="s">
        <v>174</v>
      </c>
      <c r="I4" s="51">
        <v>0</v>
      </c>
      <c r="J4" s="52">
        <v>0</v>
      </c>
      <c r="K4" s="52">
        <v>0</v>
      </c>
      <c r="L4" s="52">
        <v>0</v>
      </c>
      <c r="M4" s="52" t="s">
        <v>175</v>
      </c>
      <c r="N4" s="52" t="s">
        <v>176</v>
      </c>
      <c r="O4" s="53">
        <f t="shared" si="0"/>
        <v>0.01</v>
      </c>
      <c r="P4" s="37" t="b">
        <f t="shared" si="1"/>
        <v>0</v>
      </c>
      <c r="Q4" s="37">
        <f aca="true" t="shared" si="5" ref="Q4:Q13">90000/90*F4</f>
        <v>0.01</v>
      </c>
      <c r="R4" s="37" t="b">
        <f aca="true" t="shared" si="6" ref="R4:R13">IF(G4="VD",110000/90*F4,IF(G4="VE",150000/90*F4))</f>
        <v>0</v>
      </c>
      <c r="S4" s="37" t="b">
        <f aca="true" t="shared" si="7" ref="S4:S13">IF(G4="ND",20000/90*F4,IF(G4="NE",60000/90*F4))</f>
        <v>0</v>
      </c>
      <c r="T4" s="37" t="b">
        <f aca="true" t="shared" si="8" ref="T4:T13">IF(G4="DD",-130000/90*F4,IF(G4="DE",-60000/90*F4))</f>
        <v>0</v>
      </c>
      <c r="U4" s="38">
        <f aca="true" t="shared" si="9" ref="U4:U13">IF(I4=0,0,IF(I4=1,(90-F4+90)*((-100000*I4/90))))</f>
        <v>0</v>
      </c>
      <c r="V4" s="38" t="b">
        <f aca="true" t="shared" si="10" ref="V4:V13">IF(I4=2,(90-F4+90)*((-100000*I4/90)))</f>
        <v>0</v>
      </c>
      <c r="W4" s="38">
        <f aca="true" t="shared" si="11" ref="W4:W13">(90-F4+90)*((-200000*J4/90))</f>
        <v>0</v>
      </c>
      <c r="X4" s="38" t="b">
        <f>IF(H4="OUI",70000*F4/90)</f>
        <v>0</v>
      </c>
      <c r="Y4" s="38">
        <f>(90-F4+90)*((170000*K4/90))</f>
        <v>0</v>
      </c>
      <c r="Z4" s="38">
        <f>(90-F4+90)*((150000*L4/90))</f>
        <v>0</v>
      </c>
      <c r="AA4" s="38" t="b">
        <f t="shared" si="2"/>
        <v>0</v>
      </c>
      <c r="AB4" s="38" t="b">
        <f t="shared" si="3"/>
        <v>0</v>
      </c>
      <c r="AC4" s="38">
        <f t="shared" si="4"/>
        <v>0.01</v>
      </c>
      <c r="AD4" s="38">
        <f aca="true" t="shared" si="12" ref="AD4:AD13">IF(E4="OUI",2,IF(E4="NON",1))</f>
        <v>1</v>
      </c>
      <c r="AE4" s="38">
        <f aca="true" t="shared" si="13" ref="AE4:AE13">AC4*AD4</f>
        <v>0.01</v>
      </c>
      <c r="AF4" s="36"/>
      <c r="AM4" s="1"/>
      <c r="AN4" s="5"/>
    </row>
    <row r="5" spans="1:40" ht="15">
      <c r="A5" s="63" t="s">
        <v>138</v>
      </c>
      <c r="B5" s="48" t="str">
        <f>VLOOKUP(A5,BDD!$F:$I,COLUMN(),FALSE)</f>
        <v>Prénom</v>
      </c>
      <c r="C5" s="49" t="s">
        <v>228</v>
      </c>
      <c r="D5" s="48" t="str">
        <f>VLOOKUP(A5,BDD!$F:$I,COLUMN(),FALSE)</f>
        <v>Club</v>
      </c>
      <c r="E5" s="50" t="s">
        <v>135</v>
      </c>
      <c r="F5" s="50">
        <v>1E-05</v>
      </c>
      <c r="G5" s="51" t="s">
        <v>171</v>
      </c>
      <c r="H5" s="51" t="s">
        <v>174</v>
      </c>
      <c r="I5" s="51">
        <v>0</v>
      </c>
      <c r="J5" s="52">
        <v>0</v>
      </c>
      <c r="K5" s="52">
        <v>0</v>
      </c>
      <c r="L5" s="52">
        <v>0</v>
      </c>
      <c r="M5" s="52" t="s">
        <v>175</v>
      </c>
      <c r="N5" s="52" t="s">
        <v>176</v>
      </c>
      <c r="O5" s="53">
        <f t="shared" si="0"/>
        <v>0.01</v>
      </c>
      <c r="P5" s="37" t="b">
        <f t="shared" si="1"/>
        <v>0</v>
      </c>
      <c r="Q5" s="37">
        <f t="shared" si="5"/>
        <v>0.01</v>
      </c>
      <c r="R5" s="37" t="b">
        <f t="shared" si="6"/>
        <v>0</v>
      </c>
      <c r="S5" s="37" t="b">
        <f t="shared" si="7"/>
        <v>0</v>
      </c>
      <c r="T5" s="37" t="b">
        <f t="shared" si="8"/>
        <v>0</v>
      </c>
      <c r="U5" s="38">
        <f t="shared" si="9"/>
        <v>0</v>
      </c>
      <c r="V5" s="38" t="b">
        <f t="shared" si="10"/>
        <v>0</v>
      </c>
      <c r="W5" s="38">
        <f t="shared" si="11"/>
        <v>0</v>
      </c>
      <c r="X5" s="38" t="b">
        <f>IF(H5="OUI",70000*F5/90)</f>
        <v>0</v>
      </c>
      <c r="Y5" s="38">
        <f>(90-F5+90)*((170000*K5/90))</f>
        <v>0</v>
      </c>
      <c r="Z5" s="38">
        <f>(90-F5+90)*((150000*L5/90))</f>
        <v>0</v>
      </c>
      <c r="AA5" s="38" t="b">
        <f t="shared" si="2"/>
        <v>0</v>
      </c>
      <c r="AB5" s="38" t="b">
        <f t="shared" si="3"/>
        <v>0</v>
      </c>
      <c r="AC5" s="38">
        <f t="shared" si="4"/>
        <v>0.01</v>
      </c>
      <c r="AD5" s="38">
        <f t="shared" si="12"/>
        <v>1</v>
      </c>
      <c r="AE5" s="38">
        <f t="shared" si="13"/>
        <v>0.01</v>
      </c>
      <c r="AF5" s="36"/>
      <c r="AM5" s="1"/>
      <c r="AN5" s="5"/>
    </row>
    <row r="6" spans="1:40" ht="15">
      <c r="A6" s="63" t="s">
        <v>138</v>
      </c>
      <c r="B6" s="48" t="str">
        <f>VLOOKUP(A6,BDD!$F:$I,COLUMN(),FALSE)</f>
        <v>Prénom</v>
      </c>
      <c r="C6" s="49" t="s">
        <v>228</v>
      </c>
      <c r="D6" s="48" t="str">
        <f>VLOOKUP(A6,BDD!$F:$I,COLUMN(),FALSE)</f>
        <v>Club</v>
      </c>
      <c r="E6" s="50" t="s">
        <v>135</v>
      </c>
      <c r="F6" s="50">
        <v>1E-05</v>
      </c>
      <c r="G6" s="51" t="s">
        <v>171</v>
      </c>
      <c r="H6" s="51" t="s">
        <v>174</v>
      </c>
      <c r="I6" s="51">
        <v>0</v>
      </c>
      <c r="J6" s="52">
        <v>0</v>
      </c>
      <c r="K6" s="52">
        <v>0</v>
      </c>
      <c r="L6" s="52">
        <v>0</v>
      </c>
      <c r="M6" s="52" t="s">
        <v>175</v>
      </c>
      <c r="N6" s="52" t="s">
        <v>176</v>
      </c>
      <c r="O6" s="53">
        <f t="shared" si="0"/>
        <v>0.01</v>
      </c>
      <c r="P6" s="37" t="b">
        <f t="shared" si="1"/>
        <v>0</v>
      </c>
      <c r="Q6" s="37">
        <f t="shared" si="5"/>
        <v>0.01</v>
      </c>
      <c r="R6" s="37" t="b">
        <f t="shared" si="6"/>
        <v>0</v>
      </c>
      <c r="S6" s="37" t="b">
        <f t="shared" si="7"/>
        <v>0</v>
      </c>
      <c r="T6" s="37" t="b">
        <f t="shared" si="8"/>
        <v>0</v>
      </c>
      <c r="U6" s="38">
        <f t="shared" si="9"/>
        <v>0</v>
      </c>
      <c r="V6" s="38" t="b">
        <f t="shared" si="10"/>
        <v>0</v>
      </c>
      <c r="W6" s="38">
        <f t="shared" si="11"/>
        <v>0</v>
      </c>
      <c r="X6" s="38" t="b">
        <f>IF(H6="OUI",70000*F6/90)</f>
        <v>0</v>
      </c>
      <c r="Y6" s="38">
        <f>(90-F6+90)*((170000*K6/90))</f>
        <v>0</v>
      </c>
      <c r="Z6" s="38">
        <f>(90-F6+90)*((150000*L6/90))</f>
        <v>0</v>
      </c>
      <c r="AA6" s="38" t="b">
        <f t="shared" si="2"/>
        <v>0</v>
      </c>
      <c r="AB6" s="38" t="b">
        <f t="shared" si="3"/>
        <v>0</v>
      </c>
      <c r="AC6" s="38">
        <f t="shared" si="4"/>
        <v>0.01</v>
      </c>
      <c r="AD6" s="38">
        <f t="shared" si="12"/>
        <v>1</v>
      </c>
      <c r="AE6" s="38">
        <f t="shared" si="13"/>
        <v>0.01</v>
      </c>
      <c r="AF6" s="36"/>
      <c r="AM6" s="1"/>
      <c r="AN6" s="5"/>
    </row>
    <row r="7" spans="1:40" ht="15">
      <c r="A7" s="63" t="s">
        <v>138</v>
      </c>
      <c r="B7" s="48" t="str">
        <f>VLOOKUP(A7,BDD!$F:$I,COLUMN(),FALSE)</f>
        <v>Prénom</v>
      </c>
      <c r="C7" s="49" t="s">
        <v>228</v>
      </c>
      <c r="D7" s="48" t="str">
        <f>VLOOKUP(A7,BDD!$F:$I,COLUMN(),FALSE)</f>
        <v>Club</v>
      </c>
      <c r="E7" s="50" t="s">
        <v>135</v>
      </c>
      <c r="F7" s="50">
        <v>1E-05</v>
      </c>
      <c r="G7" s="51" t="s">
        <v>171</v>
      </c>
      <c r="H7" s="51" t="s">
        <v>174</v>
      </c>
      <c r="I7" s="51">
        <v>0</v>
      </c>
      <c r="J7" s="52">
        <v>0</v>
      </c>
      <c r="K7" s="52">
        <v>0</v>
      </c>
      <c r="L7" s="52">
        <v>0</v>
      </c>
      <c r="M7" s="52" t="s">
        <v>175</v>
      </c>
      <c r="N7" s="52" t="s">
        <v>176</v>
      </c>
      <c r="O7" s="53">
        <f t="shared" si="0"/>
        <v>0.01</v>
      </c>
      <c r="P7" s="37" t="b">
        <f t="shared" si="1"/>
        <v>0</v>
      </c>
      <c r="Q7" s="37">
        <f t="shared" si="5"/>
        <v>0.01</v>
      </c>
      <c r="R7" s="37" t="b">
        <f t="shared" si="6"/>
        <v>0</v>
      </c>
      <c r="S7" s="37" t="b">
        <f t="shared" si="7"/>
        <v>0</v>
      </c>
      <c r="T7" s="37" t="b">
        <f t="shared" si="8"/>
        <v>0</v>
      </c>
      <c r="U7" s="38">
        <f t="shared" si="9"/>
        <v>0</v>
      </c>
      <c r="V7" s="38" t="b">
        <f t="shared" si="10"/>
        <v>0</v>
      </c>
      <c r="W7" s="38">
        <f t="shared" si="11"/>
        <v>0</v>
      </c>
      <c r="X7" s="38" t="b">
        <f>IF(H7="OUI",70000*F7/90)</f>
        <v>0</v>
      </c>
      <c r="Y7" s="38">
        <f>(90-F7+90)*((170000*K7/90))</f>
        <v>0</v>
      </c>
      <c r="Z7" s="38">
        <f>(90-F7+90)*((150000*L7/90))</f>
        <v>0</v>
      </c>
      <c r="AA7" s="38" t="b">
        <f t="shared" si="2"/>
        <v>0</v>
      </c>
      <c r="AB7" s="38" t="b">
        <f t="shared" si="3"/>
        <v>0</v>
      </c>
      <c r="AC7" s="38">
        <f t="shared" si="4"/>
        <v>0.01</v>
      </c>
      <c r="AD7" s="38">
        <f t="shared" si="12"/>
        <v>1</v>
      </c>
      <c r="AE7" s="38">
        <f t="shared" si="13"/>
        <v>0.01</v>
      </c>
      <c r="AF7" s="36"/>
      <c r="AM7" s="1"/>
      <c r="AN7" s="5"/>
    </row>
    <row r="8" spans="1:40" ht="15">
      <c r="A8" s="63" t="s">
        <v>138</v>
      </c>
      <c r="B8" s="48" t="str">
        <f>VLOOKUP(A8,BDD!$P:$S,COLUMN(),FALSE)</f>
        <v>Prénom</v>
      </c>
      <c r="C8" s="49" t="s">
        <v>229</v>
      </c>
      <c r="D8" s="48" t="str">
        <f>VLOOKUP(A8,BDD!$P:$S,COLUMN(),FALSE)</f>
        <v>Club</v>
      </c>
      <c r="E8" s="50" t="s">
        <v>135</v>
      </c>
      <c r="F8" s="50">
        <v>1E-05</v>
      </c>
      <c r="G8" s="51" t="s">
        <v>171</v>
      </c>
      <c r="H8" s="51" t="s">
        <v>174</v>
      </c>
      <c r="I8" s="51">
        <v>0</v>
      </c>
      <c r="J8" s="52">
        <v>0</v>
      </c>
      <c r="K8" s="52">
        <v>0</v>
      </c>
      <c r="L8" s="52">
        <v>0</v>
      </c>
      <c r="M8" s="52" t="s">
        <v>175</v>
      </c>
      <c r="N8" s="52" t="s">
        <v>176</v>
      </c>
      <c r="O8" s="53">
        <f t="shared" si="0"/>
        <v>0.01</v>
      </c>
      <c r="P8" s="37" t="b">
        <f t="shared" si="1"/>
        <v>0</v>
      </c>
      <c r="Q8" s="37">
        <f t="shared" si="5"/>
        <v>0.01</v>
      </c>
      <c r="R8" s="37" t="b">
        <f t="shared" si="6"/>
        <v>0</v>
      </c>
      <c r="S8" s="37" t="b">
        <f t="shared" si="7"/>
        <v>0</v>
      </c>
      <c r="T8" s="37" t="b">
        <f t="shared" si="8"/>
        <v>0</v>
      </c>
      <c r="U8" s="38">
        <f t="shared" si="9"/>
        <v>0</v>
      </c>
      <c r="V8" s="38" t="b">
        <f t="shared" si="10"/>
        <v>0</v>
      </c>
      <c r="W8" s="38">
        <f t="shared" si="11"/>
        <v>0</v>
      </c>
      <c r="X8" s="38" t="b">
        <f>IF(H8="OUI",25000*F8/90)</f>
        <v>0</v>
      </c>
      <c r="Y8" s="38">
        <f>(90-F8+90)*((150000*K8/90))</f>
        <v>0</v>
      </c>
      <c r="Z8" s="38">
        <f>(90-F8+90)*((130000*L8/90))</f>
        <v>0</v>
      </c>
      <c r="AA8" s="38" t="b">
        <f t="shared" si="2"/>
        <v>0</v>
      </c>
      <c r="AB8" s="38" t="b">
        <f t="shared" si="3"/>
        <v>0</v>
      </c>
      <c r="AC8" s="38">
        <f t="shared" si="4"/>
        <v>0.01</v>
      </c>
      <c r="AD8" s="38">
        <f t="shared" si="12"/>
        <v>1</v>
      </c>
      <c r="AE8" s="38">
        <f t="shared" si="13"/>
        <v>0.01</v>
      </c>
      <c r="AF8" s="36"/>
      <c r="AM8" s="1"/>
      <c r="AN8" s="5"/>
    </row>
    <row r="9" spans="1:40" ht="15">
      <c r="A9" s="63" t="s">
        <v>138</v>
      </c>
      <c r="B9" s="48" t="str">
        <f>VLOOKUP(A9,BDD!$P:$S,COLUMN(),FALSE)</f>
        <v>Prénom</v>
      </c>
      <c r="C9" s="49" t="s">
        <v>229</v>
      </c>
      <c r="D9" s="48" t="str">
        <f>VLOOKUP(A9,BDD!$P:$S,COLUMN(),FALSE)</f>
        <v>Club</v>
      </c>
      <c r="E9" s="50" t="s">
        <v>135</v>
      </c>
      <c r="F9" s="50">
        <v>1E-05</v>
      </c>
      <c r="G9" s="51" t="s">
        <v>171</v>
      </c>
      <c r="H9" s="51" t="s">
        <v>174</v>
      </c>
      <c r="I9" s="51">
        <v>0</v>
      </c>
      <c r="J9" s="52">
        <v>0</v>
      </c>
      <c r="K9" s="52">
        <v>0</v>
      </c>
      <c r="L9" s="52">
        <v>0</v>
      </c>
      <c r="M9" s="52" t="s">
        <v>175</v>
      </c>
      <c r="N9" s="52" t="s">
        <v>176</v>
      </c>
      <c r="O9" s="53">
        <f t="shared" si="0"/>
        <v>0.01</v>
      </c>
      <c r="P9" s="37" t="b">
        <f t="shared" si="1"/>
        <v>0</v>
      </c>
      <c r="Q9" s="37">
        <f t="shared" si="5"/>
        <v>0.01</v>
      </c>
      <c r="R9" s="37" t="b">
        <f t="shared" si="6"/>
        <v>0</v>
      </c>
      <c r="S9" s="37" t="b">
        <f t="shared" si="7"/>
        <v>0</v>
      </c>
      <c r="T9" s="37" t="b">
        <f t="shared" si="8"/>
        <v>0</v>
      </c>
      <c r="U9" s="38">
        <f t="shared" si="9"/>
        <v>0</v>
      </c>
      <c r="V9" s="38" t="b">
        <f t="shared" si="10"/>
        <v>0</v>
      </c>
      <c r="W9" s="38">
        <f t="shared" si="11"/>
        <v>0</v>
      </c>
      <c r="X9" s="38" t="b">
        <f>IF(H9="OUI",25000*F9/90)</f>
        <v>0</v>
      </c>
      <c r="Y9" s="38">
        <f>(90-F9+90)*((150000*K9/90))</f>
        <v>0</v>
      </c>
      <c r="Z9" s="38">
        <f>(90-F9+90)*((130000*L9/90))</f>
        <v>0</v>
      </c>
      <c r="AA9" s="38" t="b">
        <f t="shared" si="2"/>
        <v>0</v>
      </c>
      <c r="AB9" s="38" t="b">
        <f t="shared" si="3"/>
        <v>0</v>
      </c>
      <c r="AC9" s="38">
        <f t="shared" si="4"/>
        <v>0.01</v>
      </c>
      <c r="AD9" s="38">
        <f t="shared" si="12"/>
        <v>1</v>
      </c>
      <c r="AE9" s="38">
        <f t="shared" si="13"/>
        <v>0.01</v>
      </c>
      <c r="AF9" s="36"/>
      <c r="AM9" s="1"/>
      <c r="AN9" s="5"/>
    </row>
    <row r="10" spans="1:40" ht="15">
      <c r="A10" s="63" t="s">
        <v>138</v>
      </c>
      <c r="B10" s="48" t="str">
        <f>VLOOKUP(A10,BDD!$P:$S,COLUMN(),FALSE)</f>
        <v>Prénom</v>
      </c>
      <c r="C10" s="49" t="s">
        <v>229</v>
      </c>
      <c r="D10" s="48" t="str">
        <f>VLOOKUP(A10,BDD!$P:$S,COLUMN(),FALSE)</f>
        <v>Club</v>
      </c>
      <c r="E10" s="50" t="s">
        <v>135</v>
      </c>
      <c r="F10" s="50">
        <v>1E-05</v>
      </c>
      <c r="G10" s="51" t="s">
        <v>171</v>
      </c>
      <c r="H10" s="51" t="s">
        <v>174</v>
      </c>
      <c r="I10" s="51">
        <v>0</v>
      </c>
      <c r="J10" s="52">
        <v>0</v>
      </c>
      <c r="K10" s="52">
        <v>0</v>
      </c>
      <c r="L10" s="52">
        <v>0</v>
      </c>
      <c r="M10" s="52" t="s">
        <v>175</v>
      </c>
      <c r="N10" s="52" t="s">
        <v>176</v>
      </c>
      <c r="O10" s="53">
        <f t="shared" si="0"/>
        <v>0.01</v>
      </c>
      <c r="P10" s="37" t="b">
        <f t="shared" si="1"/>
        <v>0</v>
      </c>
      <c r="Q10" s="37">
        <f t="shared" si="5"/>
        <v>0.01</v>
      </c>
      <c r="R10" s="37" t="b">
        <f t="shared" si="6"/>
        <v>0</v>
      </c>
      <c r="S10" s="37" t="b">
        <f t="shared" si="7"/>
        <v>0</v>
      </c>
      <c r="T10" s="37" t="b">
        <f t="shared" si="8"/>
        <v>0</v>
      </c>
      <c r="U10" s="38">
        <f t="shared" si="9"/>
        <v>0</v>
      </c>
      <c r="V10" s="38" t="b">
        <f t="shared" si="10"/>
        <v>0</v>
      </c>
      <c r="W10" s="38">
        <f t="shared" si="11"/>
        <v>0</v>
      </c>
      <c r="X10" s="38" t="b">
        <f>IF(H10="OUI",25000*F10/90)</f>
        <v>0</v>
      </c>
      <c r="Y10" s="38">
        <f>(90-F10+90)*((150000*K10/90))</f>
        <v>0</v>
      </c>
      <c r="Z10" s="38">
        <f>(90-F10+90)*((130000*L10/90))</f>
        <v>0</v>
      </c>
      <c r="AA10" s="38" t="b">
        <f t="shared" si="2"/>
        <v>0</v>
      </c>
      <c r="AB10" s="38" t="b">
        <f t="shared" si="3"/>
        <v>0</v>
      </c>
      <c r="AC10" s="38">
        <f t="shared" si="4"/>
        <v>0.01</v>
      </c>
      <c r="AD10" s="38">
        <f t="shared" si="12"/>
        <v>1</v>
      </c>
      <c r="AE10" s="38">
        <f t="shared" si="13"/>
        <v>0.01</v>
      </c>
      <c r="AF10" s="36"/>
      <c r="AM10" s="1"/>
      <c r="AN10" s="5"/>
    </row>
    <row r="11" spans="1:40" ht="15">
      <c r="A11" s="63" t="s">
        <v>138</v>
      </c>
      <c r="B11" s="48" t="str">
        <f>VLOOKUP(A11,BDD!$A:$D,COLUMN(),FALSE)</f>
        <v>Prénom</v>
      </c>
      <c r="C11" s="49" t="s">
        <v>226</v>
      </c>
      <c r="D11" s="48" t="str">
        <f>VLOOKUP(A11,BDD!$A:$D,COLUMN(),FALSE)</f>
        <v>Club</v>
      </c>
      <c r="E11" s="50" t="s">
        <v>135</v>
      </c>
      <c r="F11" s="50">
        <v>1E-05</v>
      </c>
      <c r="G11" s="51" t="s">
        <v>171</v>
      </c>
      <c r="H11" s="51" t="s">
        <v>174</v>
      </c>
      <c r="I11" s="51">
        <v>0</v>
      </c>
      <c r="J11" s="52">
        <v>0</v>
      </c>
      <c r="K11" s="52">
        <v>0</v>
      </c>
      <c r="L11" s="52">
        <v>0</v>
      </c>
      <c r="M11" s="52" t="s">
        <v>175</v>
      </c>
      <c r="N11" s="52" t="s">
        <v>176</v>
      </c>
      <c r="O11" s="53">
        <f t="shared" si="0"/>
        <v>0.01</v>
      </c>
      <c r="P11" s="37" t="b">
        <f t="shared" si="1"/>
        <v>0</v>
      </c>
      <c r="Q11" s="37">
        <f t="shared" si="5"/>
        <v>0.01</v>
      </c>
      <c r="R11" s="37" t="b">
        <f t="shared" si="6"/>
        <v>0</v>
      </c>
      <c r="S11" s="37" t="b">
        <f t="shared" si="7"/>
        <v>0</v>
      </c>
      <c r="T11" s="37" t="b">
        <f t="shared" si="8"/>
        <v>0</v>
      </c>
      <c r="U11" s="38">
        <f t="shared" si="9"/>
        <v>0</v>
      </c>
      <c r="V11" s="38" t="b">
        <f t="shared" si="10"/>
        <v>0</v>
      </c>
      <c r="W11" s="38">
        <f t="shared" si="11"/>
        <v>0</v>
      </c>
      <c r="X11" s="38" t="b">
        <f>IF(H11="OUI",10000*F11/90)</f>
        <v>0</v>
      </c>
      <c r="Y11" s="38">
        <f>(90-F11+90)*((130000*K11/90))</f>
        <v>0</v>
      </c>
      <c r="Z11" s="38">
        <f>(90-F11+90)*((120000*L11/90))</f>
        <v>0</v>
      </c>
      <c r="AA11" s="38" t="b">
        <f t="shared" si="2"/>
        <v>0</v>
      </c>
      <c r="AB11" s="38" t="b">
        <f t="shared" si="3"/>
        <v>0</v>
      </c>
      <c r="AC11" s="38">
        <f t="shared" si="4"/>
        <v>0.01</v>
      </c>
      <c r="AD11" s="38">
        <f t="shared" si="12"/>
        <v>1</v>
      </c>
      <c r="AE11" s="38">
        <f t="shared" si="13"/>
        <v>0.01</v>
      </c>
      <c r="AF11" s="36"/>
      <c r="AM11" s="1"/>
      <c r="AN11" s="5"/>
    </row>
    <row r="12" spans="1:40" ht="15">
      <c r="A12" s="63" t="s">
        <v>138</v>
      </c>
      <c r="B12" s="48" t="str">
        <f>VLOOKUP(A12,BDD!$A:$D,COLUMN(),FALSE)</f>
        <v>Prénom</v>
      </c>
      <c r="C12" s="49" t="s">
        <v>226</v>
      </c>
      <c r="D12" s="48" t="str">
        <f>VLOOKUP(A12,BDD!$A:$D,COLUMN(),FALSE)</f>
        <v>Club</v>
      </c>
      <c r="E12" s="50" t="s">
        <v>135</v>
      </c>
      <c r="F12" s="50">
        <v>1E-05</v>
      </c>
      <c r="G12" s="51" t="s">
        <v>171</v>
      </c>
      <c r="H12" s="51" t="s">
        <v>174</v>
      </c>
      <c r="I12" s="51">
        <v>0</v>
      </c>
      <c r="J12" s="52">
        <v>0</v>
      </c>
      <c r="K12" s="52">
        <v>0</v>
      </c>
      <c r="L12" s="52">
        <v>0</v>
      </c>
      <c r="M12" s="52" t="s">
        <v>175</v>
      </c>
      <c r="N12" s="52" t="s">
        <v>176</v>
      </c>
      <c r="O12" s="53">
        <f t="shared" si="0"/>
        <v>0.01</v>
      </c>
      <c r="P12" s="37" t="b">
        <f t="shared" si="1"/>
        <v>0</v>
      </c>
      <c r="Q12" s="37">
        <f t="shared" si="5"/>
        <v>0.01</v>
      </c>
      <c r="R12" s="37" t="b">
        <f t="shared" si="6"/>
        <v>0</v>
      </c>
      <c r="S12" s="37" t="b">
        <f t="shared" si="7"/>
        <v>0</v>
      </c>
      <c r="T12" s="37" t="b">
        <f t="shared" si="8"/>
        <v>0</v>
      </c>
      <c r="U12" s="38">
        <f t="shared" si="9"/>
        <v>0</v>
      </c>
      <c r="V12" s="38" t="b">
        <f t="shared" si="10"/>
        <v>0</v>
      </c>
      <c r="W12" s="38">
        <f t="shared" si="11"/>
        <v>0</v>
      </c>
      <c r="X12" s="38" t="b">
        <f>IF(H12="OUI",10000*F12/90)</f>
        <v>0</v>
      </c>
      <c r="Y12" s="38">
        <f>(90-F12+90)*((130000*K12/90))</f>
        <v>0</v>
      </c>
      <c r="Z12" s="38">
        <f>(90-F12+90)*((120000*L12/90))</f>
        <v>0</v>
      </c>
      <c r="AA12" s="38" t="b">
        <f t="shared" si="2"/>
        <v>0</v>
      </c>
      <c r="AB12" s="38" t="b">
        <f t="shared" si="3"/>
        <v>0</v>
      </c>
      <c r="AC12" s="38">
        <f t="shared" si="4"/>
        <v>0.01</v>
      </c>
      <c r="AD12" s="38">
        <f t="shared" si="12"/>
        <v>1</v>
      </c>
      <c r="AE12" s="38">
        <f t="shared" si="13"/>
        <v>0.01</v>
      </c>
      <c r="AF12" s="36"/>
      <c r="AM12" s="1"/>
      <c r="AN12" s="5"/>
    </row>
    <row r="13" spans="1:40" ht="15">
      <c r="A13" s="63" t="s">
        <v>138</v>
      </c>
      <c r="B13" s="48" t="str">
        <f>VLOOKUP(A13,BDD!$A:$D,COLUMN(),FALSE)</f>
        <v>Prénom</v>
      </c>
      <c r="C13" s="49" t="s">
        <v>226</v>
      </c>
      <c r="D13" s="48" t="str">
        <f>VLOOKUP(A13,BDD!$A:$D,COLUMN(),FALSE)</f>
        <v>Club</v>
      </c>
      <c r="E13" s="50" t="s">
        <v>135</v>
      </c>
      <c r="F13" s="50">
        <v>1E-05</v>
      </c>
      <c r="G13" s="51" t="s">
        <v>171</v>
      </c>
      <c r="H13" s="51" t="s">
        <v>174</v>
      </c>
      <c r="I13" s="51">
        <v>0</v>
      </c>
      <c r="J13" s="52">
        <v>0</v>
      </c>
      <c r="K13" s="52">
        <v>0</v>
      </c>
      <c r="L13" s="52">
        <v>0</v>
      </c>
      <c r="M13" s="52" t="s">
        <v>175</v>
      </c>
      <c r="N13" s="52" t="s">
        <v>176</v>
      </c>
      <c r="O13" s="53">
        <f>AE13</f>
        <v>0.01</v>
      </c>
      <c r="P13" s="37" t="b">
        <f t="shared" si="1"/>
        <v>0</v>
      </c>
      <c r="Q13" s="37">
        <f t="shared" si="5"/>
        <v>0.01</v>
      </c>
      <c r="R13" s="37" t="b">
        <f t="shared" si="6"/>
        <v>0</v>
      </c>
      <c r="S13" s="37" t="b">
        <f t="shared" si="7"/>
        <v>0</v>
      </c>
      <c r="T13" s="37" t="b">
        <f t="shared" si="8"/>
        <v>0</v>
      </c>
      <c r="U13" s="38">
        <f t="shared" si="9"/>
        <v>0</v>
      </c>
      <c r="V13" s="38" t="b">
        <f t="shared" si="10"/>
        <v>0</v>
      </c>
      <c r="W13" s="38">
        <f t="shared" si="11"/>
        <v>0</v>
      </c>
      <c r="X13" s="38" t="b">
        <f>IF(H13="OUI",10000*F13/90)</f>
        <v>0</v>
      </c>
      <c r="Y13" s="38">
        <f>(90-F13+90)*((130000*K13/90))</f>
        <v>0</v>
      </c>
      <c r="Z13" s="38">
        <f>(90-F13+90)*((120000*L13/90))</f>
        <v>0</v>
      </c>
      <c r="AA13" s="38" t="b">
        <f t="shared" si="2"/>
        <v>0</v>
      </c>
      <c r="AB13" s="38" t="b">
        <f t="shared" si="3"/>
        <v>0</v>
      </c>
      <c r="AC13" s="38">
        <f t="shared" si="4"/>
        <v>0.01</v>
      </c>
      <c r="AD13" s="38">
        <f t="shared" si="12"/>
        <v>1</v>
      </c>
      <c r="AE13" s="38">
        <f t="shared" si="13"/>
        <v>0.01</v>
      </c>
      <c r="AF13" s="36"/>
      <c r="AM13" s="1"/>
      <c r="AN13" s="5"/>
    </row>
    <row r="14" spans="1:15" ht="3" customHeight="1" thickBot="1">
      <c r="A14" s="2"/>
      <c r="B14" s="24"/>
      <c r="C14" s="25"/>
      <c r="D14" s="25"/>
      <c r="E14" s="8"/>
      <c r="F14" s="8"/>
      <c r="G14" s="8"/>
      <c r="H14" s="8"/>
      <c r="I14" s="8"/>
      <c r="J14" s="8"/>
      <c r="K14" s="8"/>
      <c r="L14" s="8"/>
      <c r="M14" s="8"/>
      <c r="N14" s="8"/>
      <c r="O14" s="16"/>
    </row>
    <row r="15" spans="1:15" ht="15">
      <c r="A15" s="10" t="s">
        <v>387</v>
      </c>
      <c r="B15" s="26">
        <f>SUM(AE3:AE13)</f>
        <v>0.10999999999999999</v>
      </c>
      <c r="C15" s="25"/>
      <c r="D15" s="25"/>
      <c r="E15" s="67" t="s">
        <v>365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ht="6" customHeight="1">
      <c r="A16" s="17"/>
      <c r="B16" s="27"/>
      <c r="C16" s="25"/>
      <c r="D16" s="25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ht="15">
      <c r="A17" s="11" t="s">
        <v>151</v>
      </c>
      <c r="B17" s="28">
        <f>B15*0.7</f>
        <v>0.07699999999999999</v>
      </c>
      <c r="C17" s="25"/>
      <c r="D17" s="25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38" s="4" customFormat="1" ht="15.75" thickBot="1">
      <c r="A18" s="12" t="s">
        <v>150</v>
      </c>
      <c r="B18" s="29">
        <f>B15*0.3</f>
        <v>0.032999999999999995</v>
      </c>
      <c r="C18" s="25"/>
      <c r="D18" s="25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33"/>
      <c r="Q18" s="33"/>
      <c r="R18" s="33"/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9"/>
      <c r="AG18" s="54"/>
      <c r="AH18" s="19"/>
      <c r="AI18" s="19"/>
      <c r="AJ18" s="19"/>
      <c r="AK18" s="19"/>
      <c r="AL18" s="19"/>
    </row>
    <row r="19" spans="1:38" s="4" customFormat="1" ht="12" customHeight="1">
      <c r="A19" s="6"/>
      <c r="B19" s="25"/>
      <c r="C19" s="25"/>
      <c r="D19" s="25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19"/>
      <c r="AG19" s="54"/>
      <c r="AH19" s="19"/>
      <c r="AI19" s="19"/>
      <c r="AJ19" s="19"/>
      <c r="AK19" s="19"/>
      <c r="AL19" s="19"/>
    </row>
    <row r="20" spans="1:38" s="4" customFormat="1" ht="15" customHeight="1">
      <c r="A20" s="66" t="s">
        <v>167</v>
      </c>
      <c r="B20" s="66"/>
      <c r="C20" s="66"/>
      <c r="D20" s="66"/>
      <c r="E20" s="8"/>
      <c r="F20" s="8"/>
      <c r="G20" s="8"/>
      <c r="H20" s="8"/>
      <c r="I20" s="8"/>
      <c r="J20" s="8"/>
      <c r="K20" s="8"/>
      <c r="L20" s="41"/>
      <c r="M20" s="42" t="s">
        <v>1071</v>
      </c>
      <c r="N20" s="8"/>
      <c r="O20" s="9"/>
      <c r="P20" s="33"/>
      <c r="Q20" s="33"/>
      <c r="R20" s="33"/>
      <c r="S20" s="33"/>
      <c r="T20" s="33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19"/>
      <c r="AG20" s="54"/>
      <c r="AH20" s="19"/>
      <c r="AI20" s="19"/>
      <c r="AJ20" s="19"/>
      <c r="AK20" s="19"/>
      <c r="AL20" s="19"/>
    </row>
    <row r="21" spans="1:38" s="4" customFormat="1" ht="15">
      <c r="A21" s="44" t="s">
        <v>138</v>
      </c>
      <c r="B21" s="45" t="s">
        <v>164</v>
      </c>
      <c r="C21" s="45" t="s">
        <v>149</v>
      </c>
      <c r="D21" s="45" t="s">
        <v>165</v>
      </c>
      <c r="E21" s="44" t="s">
        <v>173</v>
      </c>
      <c r="F21" s="44" t="s">
        <v>148</v>
      </c>
      <c r="G21" s="44" t="s">
        <v>147</v>
      </c>
      <c r="H21" s="44" t="s">
        <v>146</v>
      </c>
      <c r="I21" s="44" t="s">
        <v>145</v>
      </c>
      <c r="J21" s="46" t="s">
        <v>144</v>
      </c>
      <c r="K21" s="46" t="s">
        <v>143</v>
      </c>
      <c r="L21" s="46" t="s">
        <v>142</v>
      </c>
      <c r="M21" s="46" t="s">
        <v>386</v>
      </c>
      <c r="N21" s="46" t="s">
        <v>141</v>
      </c>
      <c r="O21" s="47" t="s">
        <v>140</v>
      </c>
      <c r="P21" s="33"/>
      <c r="Q21" s="33"/>
      <c r="R21" s="33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9"/>
      <c r="AG21" s="54"/>
      <c r="AH21" s="19"/>
      <c r="AI21" s="19"/>
      <c r="AJ21" s="19"/>
      <c r="AK21" s="19"/>
      <c r="AL21" s="19"/>
    </row>
    <row r="22" spans="1:38" s="4" customFormat="1" ht="15">
      <c r="A22" s="63" t="s">
        <v>138</v>
      </c>
      <c r="B22" s="48" t="str">
        <f>VLOOKUP(A22,BDD!$K:$N,COLUMN(),FALSE)</f>
        <v>Prénom</v>
      </c>
      <c r="C22" s="49" t="s">
        <v>227</v>
      </c>
      <c r="D22" s="48" t="str">
        <f>VLOOKUP(A22,BDD!$K:$N,COLUMN(),FALSE)</f>
        <v>Club</v>
      </c>
      <c r="E22" s="50" t="s">
        <v>135</v>
      </c>
      <c r="F22" s="50">
        <v>1E-05</v>
      </c>
      <c r="G22" s="51" t="s">
        <v>171</v>
      </c>
      <c r="H22" s="51" t="s">
        <v>174</v>
      </c>
      <c r="I22" s="51">
        <v>0</v>
      </c>
      <c r="J22" s="52">
        <v>0</v>
      </c>
      <c r="K22" s="52">
        <v>0</v>
      </c>
      <c r="L22" s="52">
        <v>0</v>
      </c>
      <c r="M22" s="52" t="s">
        <v>175</v>
      </c>
      <c r="N22" s="52" t="s">
        <v>176</v>
      </c>
      <c r="O22" s="53">
        <f>AE22</f>
        <v>0.01</v>
      </c>
      <c r="P22" s="37" t="b">
        <f aca="true" t="shared" si="14" ref="P22:P29">IF(F22=0,-170000)</f>
        <v>0</v>
      </c>
      <c r="Q22" s="37">
        <f>90000/90*F22</f>
        <v>0.01</v>
      </c>
      <c r="R22" s="37" t="b">
        <f>IF(G22="VD",110000/90*F22,IF(G22="VE",150000/90*F22))</f>
        <v>0</v>
      </c>
      <c r="S22" s="37" t="b">
        <f>IF(G22="ND",20000/90*F22,IF(G22="NE",60000/90*F22))</f>
        <v>0</v>
      </c>
      <c r="T22" s="37" t="b">
        <f>IF(G22="DD",-130000/90*F22,IF(G22="DE",-60000/90*F22))</f>
        <v>0</v>
      </c>
      <c r="U22" s="38">
        <f>IF(I22=0,0,IF(I22=1,(90-F22+90)*((-100000*I22/90))))</f>
        <v>0</v>
      </c>
      <c r="V22" s="38" t="b">
        <f>IF(I22=2,(90-F22+90)*((-100000*I22/90)))</f>
        <v>0</v>
      </c>
      <c r="W22" s="38">
        <f>(90-F22+90)*((-200000*J22/90))</f>
        <v>0</v>
      </c>
      <c r="X22" s="38" t="b">
        <f>IF(H22="OUI",80000*F22/90)</f>
        <v>0</v>
      </c>
      <c r="Y22" s="38">
        <f>(90-F22+90)*((190000*K22/90))</f>
        <v>0</v>
      </c>
      <c r="Z22" s="38">
        <f>(90-F22+90)*((170000*L22/90))</f>
        <v>0</v>
      </c>
      <c r="AA22" s="38" t="b">
        <f aca="true" t="shared" si="15" ref="AA22:AA29">IF(M22="NON",0,IF(M22="OUI",(90-F22+90)*((100000/90))))</f>
        <v>0</v>
      </c>
      <c r="AB22" s="38" t="b">
        <f aca="true" t="shared" si="16" ref="AB22:AB29">IF(N22="NON",0,IF(N22="OUI",(90-F22+90)*((-120000/90))))</f>
        <v>0</v>
      </c>
      <c r="AC22" s="38">
        <f aca="true" t="shared" si="17" ref="AC22:AC29">SUM(P22:AB22)</f>
        <v>0.01</v>
      </c>
      <c r="AD22" s="38">
        <f aca="true" t="shared" si="18" ref="AD22:AD29">IF(E22="OUI",2,IF(E22="NON",1))</f>
        <v>1</v>
      </c>
      <c r="AE22" s="38">
        <f aca="true" t="shared" si="19" ref="AE22:AE29">AC22*AD22</f>
        <v>0.01</v>
      </c>
      <c r="AF22" s="19"/>
      <c r="AG22" s="54"/>
      <c r="AH22" s="19"/>
      <c r="AI22" s="19"/>
      <c r="AJ22" s="19"/>
      <c r="AK22" s="19"/>
      <c r="AL22" s="19"/>
    </row>
    <row r="23" spans="1:38" s="4" customFormat="1" ht="15">
      <c r="A23" s="63" t="s">
        <v>138</v>
      </c>
      <c r="B23" s="48" t="str">
        <f>VLOOKUP(A23,BDD!$K:$N,COLUMN(),FALSE)</f>
        <v>Prénom</v>
      </c>
      <c r="C23" s="49" t="s">
        <v>227</v>
      </c>
      <c r="D23" s="48" t="str">
        <f>VLOOKUP(A23,BDD!$K:$N,COLUMN(),FALSE)</f>
        <v>Club</v>
      </c>
      <c r="E23" s="50" t="s">
        <v>135</v>
      </c>
      <c r="F23" s="50">
        <v>1E-05</v>
      </c>
      <c r="G23" s="51" t="s">
        <v>171</v>
      </c>
      <c r="H23" s="51" t="s">
        <v>174</v>
      </c>
      <c r="I23" s="51">
        <v>0</v>
      </c>
      <c r="J23" s="52">
        <v>0</v>
      </c>
      <c r="K23" s="52">
        <v>0</v>
      </c>
      <c r="L23" s="52">
        <v>0</v>
      </c>
      <c r="M23" s="52" t="s">
        <v>175</v>
      </c>
      <c r="N23" s="52" t="s">
        <v>176</v>
      </c>
      <c r="O23" s="53">
        <f aca="true" t="shared" si="20" ref="O23:O29">AE23</f>
        <v>0.01</v>
      </c>
      <c r="P23" s="37" t="b">
        <f t="shared" si="14"/>
        <v>0</v>
      </c>
      <c r="Q23" s="37">
        <f aca="true" t="shared" si="21" ref="Q23:Q29">90000/90*F23</f>
        <v>0.01</v>
      </c>
      <c r="R23" s="37" t="b">
        <f aca="true" t="shared" si="22" ref="R23:R29">IF(G23="VD",110000/90*F23,IF(G23="VE",150000/90*F23))</f>
        <v>0</v>
      </c>
      <c r="S23" s="37" t="b">
        <f aca="true" t="shared" si="23" ref="S23:S29">IF(G23="ND",20000/90*F23,IF(G23="NE",60000/90*F23))</f>
        <v>0</v>
      </c>
      <c r="T23" s="37" t="b">
        <f aca="true" t="shared" si="24" ref="T23:T29">IF(G23="DD",-130000/90*F23,IF(G23="DE",-60000/90*F23))</f>
        <v>0</v>
      </c>
      <c r="U23" s="38">
        <f aca="true" t="shared" si="25" ref="U23:U29">IF(I23=0,0,IF(I23=1,(90-F23+90)*((-100000*I23/90))))</f>
        <v>0</v>
      </c>
      <c r="V23" s="38" t="b">
        <f aca="true" t="shared" si="26" ref="V23:V29">IF(I23=2,(90-F23+90)*((-100000*I23/90)))</f>
        <v>0</v>
      </c>
      <c r="W23" s="38">
        <f aca="true" t="shared" si="27" ref="W23:W29">(90-F23+90)*((-200000*J23/90))</f>
        <v>0</v>
      </c>
      <c r="X23" s="38" t="b">
        <f>IF(H23="OUI",80000*F23/90)</f>
        <v>0</v>
      </c>
      <c r="Y23" s="38">
        <f>(90-F23+90)*((190000*K23/90))</f>
        <v>0</v>
      </c>
      <c r="Z23" s="38">
        <f>(90-F23+90)*((170000*L23/90))</f>
        <v>0</v>
      </c>
      <c r="AA23" s="38" t="b">
        <f t="shared" si="15"/>
        <v>0</v>
      </c>
      <c r="AB23" s="38" t="b">
        <f t="shared" si="16"/>
        <v>0</v>
      </c>
      <c r="AC23" s="38">
        <f t="shared" si="17"/>
        <v>0.01</v>
      </c>
      <c r="AD23" s="38">
        <f t="shared" si="18"/>
        <v>1</v>
      </c>
      <c r="AE23" s="38">
        <f t="shared" si="19"/>
        <v>0.01</v>
      </c>
      <c r="AF23" s="19"/>
      <c r="AG23" s="54"/>
      <c r="AH23" s="19"/>
      <c r="AI23" s="19"/>
      <c r="AJ23" s="19"/>
      <c r="AK23" s="19"/>
      <c r="AL23" s="19"/>
    </row>
    <row r="24" spans="1:38" s="4" customFormat="1" ht="15">
      <c r="A24" s="63" t="s">
        <v>138</v>
      </c>
      <c r="B24" s="48" t="str">
        <f>VLOOKUP(A24,BDD!$F:$I,COLUMN(),FALSE)</f>
        <v>Prénom</v>
      </c>
      <c r="C24" s="49" t="s">
        <v>228</v>
      </c>
      <c r="D24" s="48" t="str">
        <f>VLOOKUP(A24,BDD!$F:$I,COLUMN(),FALSE)</f>
        <v>Club</v>
      </c>
      <c r="E24" s="50" t="s">
        <v>135</v>
      </c>
      <c r="F24" s="50">
        <v>1E-05</v>
      </c>
      <c r="G24" s="51" t="s">
        <v>171</v>
      </c>
      <c r="H24" s="51" t="s">
        <v>174</v>
      </c>
      <c r="I24" s="51">
        <v>0</v>
      </c>
      <c r="J24" s="52">
        <v>0</v>
      </c>
      <c r="K24" s="52">
        <v>0</v>
      </c>
      <c r="L24" s="52">
        <v>0</v>
      </c>
      <c r="M24" s="52" t="s">
        <v>175</v>
      </c>
      <c r="N24" s="52" t="s">
        <v>176</v>
      </c>
      <c r="O24" s="53">
        <f t="shared" si="20"/>
        <v>0.01</v>
      </c>
      <c r="P24" s="37" t="b">
        <f t="shared" si="14"/>
        <v>0</v>
      </c>
      <c r="Q24" s="37">
        <f t="shared" si="21"/>
        <v>0.01</v>
      </c>
      <c r="R24" s="37" t="b">
        <f t="shared" si="22"/>
        <v>0</v>
      </c>
      <c r="S24" s="37" t="b">
        <f t="shared" si="23"/>
        <v>0</v>
      </c>
      <c r="T24" s="37" t="b">
        <f t="shared" si="24"/>
        <v>0</v>
      </c>
      <c r="U24" s="38">
        <f t="shared" si="25"/>
        <v>0</v>
      </c>
      <c r="V24" s="38" t="b">
        <f t="shared" si="26"/>
        <v>0</v>
      </c>
      <c r="W24" s="38">
        <f t="shared" si="27"/>
        <v>0</v>
      </c>
      <c r="X24" s="38" t="b">
        <f>IF(H24="OUI",70000*F24/90)</f>
        <v>0</v>
      </c>
      <c r="Y24" s="38">
        <f>(90-F24+90)*((170000*K24/90))</f>
        <v>0</v>
      </c>
      <c r="Z24" s="38">
        <f>(90-F24+90)*((150000*L24/90))</f>
        <v>0</v>
      </c>
      <c r="AA24" s="38" t="b">
        <f t="shared" si="15"/>
        <v>0</v>
      </c>
      <c r="AB24" s="38" t="b">
        <f t="shared" si="16"/>
        <v>0</v>
      </c>
      <c r="AC24" s="38">
        <f t="shared" si="17"/>
        <v>0.01</v>
      </c>
      <c r="AD24" s="38">
        <f t="shared" si="18"/>
        <v>1</v>
      </c>
      <c r="AE24" s="38">
        <f t="shared" si="19"/>
        <v>0.01</v>
      </c>
      <c r="AF24" s="19"/>
      <c r="AG24" s="54"/>
      <c r="AH24" s="19"/>
      <c r="AI24" s="19"/>
      <c r="AJ24" s="19"/>
      <c r="AK24" s="19"/>
      <c r="AL24" s="19"/>
    </row>
    <row r="25" spans="1:38" s="4" customFormat="1" ht="15">
      <c r="A25" s="63" t="s">
        <v>138</v>
      </c>
      <c r="B25" s="48" t="str">
        <f>VLOOKUP(A25,BDD!$F:$I,COLUMN(),FALSE)</f>
        <v>Prénom</v>
      </c>
      <c r="C25" s="49" t="s">
        <v>228</v>
      </c>
      <c r="D25" s="48" t="str">
        <f>VLOOKUP(A25,BDD!$F:$I,COLUMN(),FALSE)</f>
        <v>Club</v>
      </c>
      <c r="E25" s="50" t="s">
        <v>135</v>
      </c>
      <c r="F25" s="50">
        <v>1E-05</v>
      </c>
      <c r="G25" s="51" t="s">
        <v>171</v>
      </c>
      <c r="H25" s="51" t="s">
        <v>174</v>
      </c>
      <c r="I25" s="51">
        <v>0</v>
      </c>
      <c r="J25" s="52">
        <v>0</v>
      </c>
      <c r="K25" s="52">
        <v>0</v>
      </c>
      <c r="L25" s="52">
        <v>0</v>
      </c>
      <c r="M25" s="52" t="s">
        <v>175</v>
      </c>
      <c r="N25" s="52" t="s">
        <v>176</v>
      </c>
      <c r="O25" s="53">
        <f t="shared" si="20"/>
        <v>0.01</v>
      </c>
      <c r="P25" s="37" t="b">
        <f t="shared" si="14"/>
        <v>0</v>
      </c>
      <c r="Q25" s="37">
        <f t="shared" si="21"/>
        <v>0.01</v>
      </c>
      <c r="R25" s="37" t="b">
        <f t="shared" si="22"/>
        <v>0</v>
      </c>
      <c r="S25" s="37" t="b">
        <f t="shared" si="23"/>
        <v>0</v>
      </c>
      <c r="T25" s="37" t="b">
        <f t="shared" si="24"/>
        <v>0</v>
      </c>
      <c r="U25" s="38">
        <f t="shared" si="25"/>
        <v>0</v>
      </c>
      <c r="V25" s="38" t="b">
        <f t="shared" si="26"/>
        <v>0</v>
      </c>
      <c r="W25" s="38">
        <f t="shared" si="27"/>
        <v>0</v>
      </c>
      <c r="X25" s="38" t="b">
        <f>IF(H25="OUI",70000*F25/90)</f>
        <v>0</v>
      </c>
      <c r="Y25" s="38">
        <f>(90-F25+90)*((170000*K25/90))</f>
        <v>0</v>
      </c>
      <c r="Z25" s="38">
        <f>(90-F25+90)*((150000*L25/90))</f>
        <v>0</v>
      </c>
      <c r="AA25" s="38" t="b">
        <f t="shared" si="15"/>
        <v>0</v>
      </c>
      <c r="AB25" s="38" t="b">
        <f t="shared" si="16"/>
        <v>0</v>
      </c>
      <c r="AC25" s="38">
        <f t="shared" si="17"/>
        <v>0.01</v>
      </c>
      <c r="AD25" s="38">
        <f t="shared" si="18"/>
        <v>1</v>
      </c>
      <c r="AE25" s="38">
        <f t="shared" si="19"/>
        <v>0.01</v>
      </c>
      <c r="AF25" s="19"/>
      <c r="AG25" s="54"/>
      <c r="AH25" s="19"/>
      <c r="AI25" s="19"/>
      <c r="AJ25" s="19"/>
      <c r="AK25" s="19"/>
      <c r="AL25" s="19"/>
    </row>
    <row r="26" spans="1:38" s="4" customFormat="1" ht="15">
      <c r="A26" s="63" t="s">
        <v>138</v>
      </c>
      <c r="B26" s="48" t="str">
        <f>VLOOKUP(A26,BDD!$P:$S,COLUMN(),FALSE)</f>
        <v>Prénom</v>
      </c>
      <c r="C26" s="49" t="s">
        <v>229</v>
      </c>
      <c r="D26" s="48" t="str">
        <f>VLOOKUP(A26,BDD!$P:$S,COLUMN(),FALSE)</f>
        <v>Club</v>
      </c>
      <c r="E26" s="50" t="s">
        <v>135</v>
      </c>
      <c r="F26" s="50">
        <v>1E-05</v>
      </c>
      <c r="G26" s="51" t="s">
        <v>171</v>
      </c>
      <c r="H26" s="51" t="s">
        <v>174</v>
      </c>
      <c r="I26" s="51">
        <v>0</v>
      </c>
      <c r="J26" s="52">
        <v>0</v>
      </c>
      <c r="K26" s="52">
        <v>0</v>
      </c>
      <c r="L26" s="52">
        <v>0</v>
      </c>
      <c r="M26" s="52" t="s">
        <v>175</v>
      </c>
      <c r="N26" s="52" t="s">
        <v>176</v>
      </c>
      <c r="O26" s="53">
        <f t="shared" si="20"/>
        <v>0.01</v>
      </c>
      <c r="P26" s="37" t="b">
        <f t="shared" si="14"/>
        <v>0</v>
      </c>
      <c r="Q26" s="37">
        <f t="shared" si="21"/>
        <v>0.01</v>
      </c>
      <c r="R26" s="37" t="b">
        <f t="shared" si="22"/>
        <v>0</v>
      </c>
      <c r="S26" s="37" t="b">
        <f t="shared" si="23"/>
        <v>0</v>
      </c>
      <c r="T26" s="37" t="b">
        <f t="shared" si="24"/>
        <v>0</v>
      </c>
      <c r="U26" s="38">
        <f t="shared" si="25"/>
        <v>0</v>
      </c>
      <c r="V26" s="38" t="b">
        <f t="shared" si="26"/>
        <v>0</v>
      </c>
      <c r="W26" s="38">
        <f t="shared" si="27"/>
        <v>0</v>
      </c>
      <c r="X26" s="38" t="b">
        <f>IF(H26="OUI",25000*F26/90)</f>
        <v>0</v>
      </c>
      <c r="Y26" s="38">
        <f>(90-F26+90)*((150000*K26/90))</f>
        <v>0</v>
      </c>
      <c r="Z26" s="38">
        <f>(90-F26+90)*((130000*L26/90))</f>
        <v>0</v>
      </c>
      <c r="AA26" s="38" t="b">
        <f t="shared" si="15"/>
        <v>0</v>
      </c>
      <c r="AB26" s="38" t="b">
        <f t="shared" si="16"/>
        <v>0</v>
      </c>
      <c r="AC26" s="38">
        <f t="shared" si="17"/>
        <v>0.01</v>
      </c>
      <c r="AD26" s="38">
        <f t="shared" si="18"/>
        <v>1</v>
      </c>
      <c r="AE26" s="38">
        <f t="shared" si="19"/>
        <v>0.01</v>
      </c>
      <c r="AF26" s="19"/>
      <c r="AG26" s="54"/>
      <c r="AH26" s="19"/>
      <c r="AI26" s="19"/>
      <c r="AJ26" s="19"/>
      <c r="AK26" s="19"/>
      <c r="AL26" s="19"/>
    </row>
    <row r="27" spans="1:38" s="4" customFormat="1" ht="15">
      <c r="A27" s="63" t="s">
        <v>138</v>
      </c>
      <c r="B27" s="48" t="str">
        <f>VLOOKUP(A27,BDD!$P:$S,COLUMN(),FALSE)</f>
        <v>Prénom</v>
      </c>
      <c r="C27" s="49" t="s">
        <v>229</v>
      </c>
      <c r="D27" s="48" t="str">
        <f>VLOOKUP(A27,BDD!$P:$S,COLUMN(),FALSE)</f>
        <v>Club</v>
      </c>
      <c r="E27" s="50" t="s">
        <v>135</v>
      </c>
      <c r="F27" s="50">
        <v>1E-05</v>
      </c>
      <c r="G27" s="51" t="s">
        <v>171</v>
      </c>
      <c r="H27" s="51" t="s">
        <v>174</v>
      </c>
      <c r="I27" s="51">
        <v>0</v>
      </c>
      <c r="J27" s="52">
        <v>0</v>
      </c>
      <c r="K27" s="52">
        <v>0</v>
      </c>
      <c r="L27" s="52">
        <v>0</v>
      </c>
      <c r="M27" s="52" t="s">
        <v>175</v>
      </c>
      <c r="N27" s="52" t="s">
        <v>176</v>
      </c>
      <c r="O27" s="53">
        <f t="shared" si="20"/>
        <v>0.01</v>
      </c>
      <c r="P27" s="37" t="b">
        <f t="shared" si="14"/>
        <v>0</v>
      </c>
      <c r="Q27" s="37">
        <f t="shared" si="21"/>
        <v>0.01</v>
      </c>
      <c r="R27" s="37" t="b">
        <f t="shared" si="22"/>
        <v>0</v>
      </c>
      <c r="S27" s="37" t="b">
        <f t="shared" si="23"/>
        <v>0</v>
      </c>
      <c r="T27" s="37" t="b">
        <f t="shared" si="24"/>
        <v>0</v>
      </c>
      <c r="U27" s="38">
        <f t="shared" si="25"/>
        <v>0</v>
      </c>
      <c r="V27" s="38" t="b">
        <f t="shared" si="26"/>
        <v>0</v>
      </c>
      <c r="W27" s="38">
        <f t="shared" si="27"/>
        <v>0</v>
      </c>
      <c r="X27" s="38" t="b">
        <f>IF(H27="OUI",25000*F27/90)</f>
        <v>0</v>
      </c>
      <c r="Y27" s="38">
        <f>(90-F27+90)*((150000*K27/90))</f>
        <v>0</v>
      </c>
      <c r="Z27" s="38">
        <f>(90-F27+90)*((130000*L27/90))</f>
        <v>0</v>
      </c>
      <c r="AA27" s="38" t="b">
        <f t="shared" si="15"/>
        <v>0</v>
      </c>
      <c r="AB27" s="38" t="b">
        <f t="shared" si="16"/>
        <v>0</v>
      </c>
      <c r="AC27" s="38">
        <f t="shared" si="17"/>
        <v>0.01</v>
      </c>
      <c r="AD27" s="38">
        <f t="shared" si="18"/>
        <v>1</v>
      </c>
      <c r="AE27" s="38">
        <f t="shared" si="19"/>
        <v>0.01</v>
      </c>
      <c r="AF27" s="19"/>
      <c r="AG27" s="54"/>
      <c r="AH27" s="19"/>
      <c r="AI27" s="19"/>
      <c r="AJ27" s="19"/>
      <c r="AK27" s="19"/>
      <c r="AL27" s="19"/>
    </row>
    <row r="28" spans="1:38" s="4" customFormat="1" ht="15">
      <c r="A28" s="63" t="s">
        <v>138</v>
      </c>
      <c r="B28" s="48" t="str">
        <f>VLOOKUP(A28,BDD!$A:$D,COLUMN(),FALSE)</f>
        <v>Prénom</v>
      </c>
      <c r="C28" s="49" t="s">
        <v>226</v>
      </c>
      <c r="D28" s="48" t="str">
        <f>VLOOKUP(A28,BDD!$A:$D,COLUMN(),FALSE)</f>
        <v>Club</v>
      </c>
      <c r="E28" s="50" t="s">
        <v>135</v>
      </c>
      <c r="F28" s="50">
        <v>1E-05</v>
      </c>
      <c r="G28" s="51" t="s">
        <v>171</v>
      </c>
      <c r="H28" s="51" t="s">
        <v>174</v>
      </c>
      <c r="I28" s="51">
        <v>0</v>
      </c>
      <c r="J28" s="52">
        <v>0</v>
      </c>
      <c r="K28" s="52">
        <v>0</v>
      </c>
      <c r="L28" s="52">
        <v>0</v>
      </c>
      <c r="M28" s="52" t="s">
        <v>175</v>
      </c>
      <c r="N28" s="52" t="s">
        <v>176</v>
      </c>
      <c r="O28" s="53">
        <f t="shared" si="20"/>
        <v>0.01</v>
      </c>
      <c r="P28" s="37" t="b">
        <f t="shared" si="14"/>
        <v>0</v>
      </c>
      <c r="Q28" s="37">
        <f t="shared" si="21"/>
        <v>0.01</v>
      </c>
      <c r="R28" s="37" t="b">
        <f t="shared" si="22"/>
        <v>0</v>
      </c>
      <c r="S28" s="37" t="b">
        <f t="shared" si="23"/>
        <v>0</v>
      </c>
      <c r="T28" s="37" t="b">
        <f t="shared" si="24"/>
        <v>0</v>
      </c>
      <c r="U28" s="38">
        <f t="shared" si="25"/>
        <v>0</v>
      </c>
      <c r="V28" s="38" t="b">
        <f t="shared" si="26"/>
        <v>0</v>
      </c>
      <c r="W28" s="38">
        <f t="shared" si="27"/>
        <v>0</v>
      </c>
      <c r="X28" s="38" t="b">
        <f>IF(H28="OUI",10000*F28/90)</f>
        <v>0</v>
      </c>
      <c r="Y28" s="38">
        <f>(90-F28+90)*((130000*K28/90))</f>
        <v>0</v>
      </c>
      <c r="Z28" s="38">
        <f>(90-F28+90)*((120000*L28/90))</f>
        <v>0</v>
      </c>
      <c r="AA28" s="38" t="b">
        <f t="shared" si="15"/>
        <v>0</v>
      </c>
      <c r="AB28" s="38" t="b">
        <f t="shared" si="16"/>
        <v>0</v>
      </c>
      <c r="AC28" s="38">
        <f t="shared" si="17"/>
        <v>0.01</v>
      </c>
      <c r="AD28" s="38">
        <f t="shared" si="18"/>
        <v>1</v>
      </c>
      <c r="AE28" s="38">
        <f t="shared" si="19"/>
        <v>0.01</v>
      </c>
      <c r="AF28" s="19"/>
      <c r="AG28" s="54"/>
      <c r="AH28" s="19"/>
      <c r="AI28" s="19"/>
      <c r="AJ28" s="19"/>
      <c r="AK28" s="19"/>
      <c r="AL28" s="19"/>
    </row>
    <row r="29" spans="1:38" s="4" customFormat="1" ht="15">
      <c r="A29" s="63" t="s">
        <v>138</v>
      </c>
      <c r="B29" s="48" t="str">
        <f>VLOOKUP(A29,BDD!$A:$D,COLUMN(),FALSE)</f>
        <v>Prénom</v>
      </c>
      <c r="C29" s="49" t="s">
        <v>226</v>
      </c>
      <c r="D29" s="48" t="str">
        <f>VLOOKUP(A29,BDD!$A:$D,COLUMN(),FALSE)</f>
        <v>Club</v>
      </c>
      <c r="E29" s="50" t="s">
        <v>135</v>
      </c>
      <c r="F29" s="50">
        <v>1E-05</v>
      </c>
      <c r="G29" s="51" t="s">
        <v>171</v>
      </c>
      <c r="H29" s="51" t="s">
        <v>174</v>
      </c>
      <c r="I29" s="51">
        <v>0</v>
      </c>
      <c r="J29" s="52">
        <v>0</v>
      </c>
      <c r="K29" s="52">
        <v>0</v>
      </c>
      <c r="L29" s="52">
        <v>0</v>
      </c>
      <c r="M29" s="52" t="s">
        <v>175</v>
      </c>
      <c r="N29" s="52" t="s">
        <v>176</v>
      </c>
      <c r="O29" s="53">
        <f t="shared" si="20"/>
        <v>0.01</v>
      </c>
      <c r="P29" s="37" t="b">
        <f t="shared" si="14"/>
        <v>0</v>
      </c>
      <c r="Q29" s="37">
        <f t="shared" si="21"/>
        <v>0.01</v>
      </c>
      <c r="R29" s="37" t="b">
        <f t="shared" si="22"/>
        <v>0</v>
      </c>
      <c r="S29" s="37" t="b">
        <f t="shared" si="23"/>
        <v>0</v>
      </c>
      <c r="T29" s="37" t="b">
        <f t="shared" si="24"/>
        <v>0</v>
      </c>
      <c r="U29" s="38">
        <f t="shared" si="25"/>
        <v>0</v>
      </c>
      <c r="V29" s="38" t="b">
        <f t="shared" si="26"/>
        <v>0</v>
      </c>
      <c r="W29" s="38">
        <f t="shared" si="27"/>
        <v>0</v>
      </c>
      <c r="X29" s="38" t="b">
        <f>IF(H29="OUI",10000*F29/90)</f>
        <v>0</v>
      </c>
      <c r="Y29" s="38">
        <f>(90-F29+90)*((130000*K29/90))</f>
        <v>0</v>
      </c>
      <c r="Z29" s="38">
        <f>(90-F29+90)*((120000*L29/90))</f>
        <v>0</v>
      </c>
      <c r="AA29" s="38" t="b">
        <f t="shared" si="15"/>
        <v>0</v>
      </c>
      <c r="AB29" s="38" t="b">
        <f t="shared" si="16"/>
        <v>0</v>
      </c>
      <c r="AC29" s="38">
        <f t="shared" si="17"/>
        <v>0.01</v>
      </c>
      <c r="AD29" s="38">
        <f t="shared" si="18"/>
        <v>1</v>
      </c>
      <c r="AE29" s="38">
        <f t="shared" si="19"/>
        <v>0.01</v>
      </c>
      <c r="AF29" s="19"/>
      <c r="AG29" s="54"/>
      <c r="AH29" s="19"/>
      <c r="AI29" s="19"/>
      <c r="AJ29" s="19"/>
      <c r="AK29" s="19"/>
      <c r="AL29" s="19"/>
    </row>
    <row r="30" spans="1:20" ht="5.25" customHeight="1" thickBot="1">
      <c r="A30" s="6"/>
      <c r="B30" s="25"/>
      <c r="C30" s="25"/>
      <c r="D30" s="25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  <c r="R30" s="37"/>
      <c r="S30" s="37"/>
      <c r="T30" s="37"/>
    </row>
    <row r="31" spans="1:38" s="4" customFormat="1" ht="15.75" thickBot="1">
      <c r="A31" s="15" t="s">
        <v>177</v>
      </c>
      <c r="B31" s="30">
        <f>SUM(AE22:AE29)</f>
        <v>0.08</v>
      </c>
      <c r="C31" s="25"/>
      <c r="D31" s="25"/>
      <c r="E31" s="69" t="s">
        <v>366</v>
      </c>
      <c r="F31" s="69"/>
      <c r="G31" s="69"/>
      <c r="H31" s="70"/>
      <c r="I31" s="69"/>
      <c r="J31" s="69"/>
      <c r="K31" s="69"/>
      <c r="L31" s="69"/>
      <c r="M31" s="69"/>
      <c r="N31" s="69"/>
      <c r="O31" s="18"/>
      <c r="P31" s="33"/>
      <c r="Q31" s="33"/>
      <c r="R31" s="33"/>
      <c r="S31" s="33"/>
      <c r="T31" s="33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19"/>
      <c r="AG31" s="54"/>
      <c r="AH31" s="19"/>
      <c r="AI31" s="19"/>
      <c r="AJ31" s="19"/>
      <c r="AK31" s="19"/>
      <c r="AL31" s="19"/>
    </row>
    <row r="32" spans="2:40" s="13" customFormat="1" ht="15">
      <c r="B32" s="31"/>
      <c r="C32" s="31"/>
      <c r="D32" s="31"/>
      <c r="E32" s="8"/>
      <c r="F32" s="8"/>
      <c r="G32" s="8"/>
      <c r="H32" s="8"/>
      <c r="I32" s="8"/>
      <c r="J32" s="8"/>
      <c r="K32" s="8"/>
      <c r="L32" s="8"/>
      <c r="M32" s="8"/>
      <c r="N32" s="8"/>
      <c r="O32" s="18"/>
      <c r="P32" s="39"/>
      <c r="Q32" s="39"/>
      <c r="R32" s="39"/>
      <c r="S32" s="39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0"/>
      <c r="AG32" s="55"/>
      <c r="AH32" s="20"/>
      <c r="AI32" s="20"/>
      <c r="AJ32" s="20"/>
      <c r="AK32" s="20"/>
      <c r="AL32" s="20"/>
      <c r="AN32" s="14"/>
    </row>
    <row r="33" spans="2:40" s="13" customFormat="1" ht="15">
      <c r="B33" s="31"/>
      <c r="C33" s="31"/>
      <c r="D33" s="31"/>
      <c r="E33" s="8"/>
      <c r="F33" s="8"/>
      <c r="G33" s="8"/>
      <c r="H33" s="8"/>
      <c r="I33" s="8"/>
      <c r="J33" s="8"/>
      <c r="K33" s="8"/>
      <c r="L33" s="8"/>
      <c r="M33" s="8"/>
      <c r="N33" s="8"/>
      <c r="O33" s="18"/>
      <c r="P33" s="39"/>
      <c r="Q33" s="39"/>
      <c r="R33" s="39"/>
      <c r="S33" s="39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0"/>
      <c r="AG33" s="55"/>
      <c r="AH33" s="20"/>
      <c r="AI33" s="20"/>
      <c r="AJ33" s="20"/>
      <c r="AK33" s="20"/>
      <c r="AL33" s="20"/>
      <c r="AN33" s="14"/>
    </row>
    <row r="34" spans="2:40" s="13" customFormat="1" ht="15">
      <c r="B34" s="31"/>
      <c r="C34" s="31"/>
      <c r="D34" s="31"/>
      <c r="E34" s="8"/>
      <c r="F34" s="8"/>
      <c r="G34" s="8"/>
      <c r="H34" s="8"/>
      <c r="I34" s="8"/>
      <c r="J34" s="8"/>
      <c r="K34" s="8"/>
      <c r="L34" s="8"/>
      <c r="M34" s="8"/>
      <c r="N34" s="8"/>
      <c r="O34" s="18"/>
      <c r="P34" s="39"/>
      <c r="Q34" s="39"/>
      <c r="R34" s="39"/>
      <c r="S34" s="39"/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0"/>
      <c r="AG34" s="55"/>
      <c r="AH34" s="20"/>
      <c r="AI34" s="20"/>
      <c r="AJ34" s="20"/>
      <c r="AK34" s="20"/>
      <c r="AL34" s="20"/>
      <c r="AN34" s="14"/>
    </row>
    <row r="35" spans="2:40" s="13" customFormat="1" ht="15">
      <c r="B35" s="31"/>
      <c r="C35" s="31"/>
      <c r="D35" s="31"/>
      <c r="E35" s="8"/>
      <c r="F35" s="8"/>
      <c r="G35" s="8"/>
      <c r="H35" s="8"/>
      <c r="I35" s="8"/>
      <c r="J35" s="8"/>
      <c r="K35" s="8"/>
      <c r="L35" s="8"/>
      <c r="M35" s="8"/>
      <c r="N35" s="8"/>
      <c r="O35" s="18"/>
      <c r="P35" s="39"/>
      <c r="Q35" s="39"/>
      <c r="R35" s="39"/>
      <c r="S35" s="39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0"/>
      <c r="AG35" s="55"/>
      <c r="AH35" s="20"/>
      <c r="AI35" s="20"/>
      <c r="AJ35" s="20"/>
      <c r="AK35" s="20"/>
      <c r="AL35" s="20"/>
      <c r="AN35" s="14"/>
    </row>
    <row r="36" spans="2:40" s="13" customFormat="1" ht="15">
      <c r="B36" s="31"/>
      <c r="C36" s="31"/>
      <c r="D36" s="31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39"/>
      <c r="Q36" s="39"/>
      <c r="R36" s="39"/>
      <c r="S36" s="39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0"/>
      <c r="AG36" s="55"/>
      <c r="AH36" s="20"/>
      <c r="AI36" s="20"/>
      <c r="AJ36" s="20"/>
      <c r="AK36" s="20"/>
      <c r="AL36" s="20"/>
      <c r="AN36" s="14"/>
    </row>
    <row r="37" spans="2:40" s="13" customFormat="1" ht="15">
      <c r="B37" s="31"/>
      <c r="C37" s="31"/>
      <c r="D37" s="31"/>
      <c r="E37" s="8"/>
      <c r="F37" s="8"/>
      <c r="G37" s="8"/>
      <c r="H37" s="8"/>
      <c r="I37" s="8"/>
      <c r="J37" s="8"/>
      <c r="K37" s="8"/>
      <c r="L37" s="8"/>
      <c r="M37" s="8"/>
      <c r="N37" s="8"/>
      <c r="O37" s="18"/>
      <c r="P37" s="39"/>
      <c r="Q37" s="39"/>
      <c r="R37" s="39"/>
      <c r="S37" s="39"/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0"/>
      <c r="AG37" s="55"/>
      <c r="AH37" s="20"/>
      <c r="AI37" s="20"/>
      <c r="AJ37" s="20"/>
      <c r="AK37" s="20"/>
      <c r="AL37" s="20"/>
      <c r="AN37" s="14"/>
    </row>
    <row r="38" spans="2:40" s="13" customFormat="1" ht="15">
      <c r="B38" s="31"/>
      <c r="C38" s="31"/>
      <c r="D38" s="31"/>
      <c r="E38" s="8"/>
      <c r="F38" s="8"/>
      <c r="G38" s="8"/>
      <c r="H38" s="8"/>
      <c r="I38" s="8"/>
      <c r="J38" s="8"/>
      <c r="K38" s="8"/>
      <c r="L38" s="8"/>
      <c r="M38" s="8"/>
      <c r="N38" s="8"/>
      <c r="O38" s="18"/>
      <c r="P38" s="39"/>
      <c r="Q38" s="39"/>
      <c r="R38" s="39"/>
      <c r="S38" s="3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0"/>
      <c r="AG38" s="55"/>
      <c r="AH38" s="20"/>
      <c r="AI38" s="20"/>
      <c r="AJ38" s="20"/>
      <c r="AK38" s="20"/>
      <c r="AL38" s="20"/>
      <c r="AN38" s="14"/>
    </row>
    <row r="39" spans="2:40" s="13" customFormat="1" ht="15">
      <c r="B39" s="31"/>
      <c r="C39" s="31"/>
      <c r="D39" s="31"/>
      <c r="E39" s="8"/>
      <c r="F39" s="8"/>
      <c r="G39" s="8"/>
      <c r="H39" s="8"/>
      <c r="I39" s="8"/>
      <c r="J39" s="8"/>
      <c r="K39" s="8"/>
      <c r="L39" s="8"/>
      <c r="M39" s="8"/>
      <c r="N39" s="8"/>
      <c r="O39" s="18"/>
      <c r="P39" s="39"/>
      <c r="Q39" s="39"/>
      <c r="R39" s="39"/>
      <c r="S39" s="39"/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0"/>
      <c r="AG39" s="55"/>
      <c r="AH39" s="20"/>
      <c r="AI39" s="20"/>
      <c r="AJ39" s="20"/>
      <c r="AK39" s="20"/>
      <c r="AL39" s="20"/>
      <c r="AN39" s="14"/>
    </row>
    <row r="40" spans="2:40" s="13" customFormat="1" ht="15">
      <c r="B40" s="31"/>
      <c r="C40" s="31"/>
      <c r="D40" s="31"/>
      <c r="E40" s="8"/>
      <c r="F40" s="8"/>
      <c r="G40" s="8"/>
      <c r="H40" s="8"/>
      <c r="I40" s="8"/>
      <c r="J40" s="8"/>
      <c r="K40" s="8"/>
      <c r="L40" s="8"/>
      <c r="M40" s="8"/>
      <c r="N40" s="8"/>
      <c r="O40" s="18"/>
      <c r="P40" s="39"/>
      <c r="Q40" s="39"/>
      <c r="R40" s="39"/>
      <c r="S40" s="39"/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0"/>
      <c r="AG40" s="55"/>
      <c r="AH40" s="20"/>
      <c r="AI40" s="20"/>
      <c r="AJ40" s="20"/>
      <c r="AK40" s="20"/>
      <c r="AL40" s="20"/>
      <c r="AN40" s="14"/>
    </row>
    <row r="41" spans="2:40" s="13" customFormat="1" ht="15">
      <c r="B41" s="31"/>
      <c r="C41" s="31"/>
      <c r="D41" s="31"/>
      <c r="E41" s="8"/>
      <c r="F41" s="8"/>
      <c r="G41" s="8"/>
      <c r="H41" s="8"/>
      <c r="I41" s="8"/>
      <c r="J41" s="8"/>
      <c r="K41" s="8"/>
      <c r="L41" s="8"/>
      <c r="M41" s="8"/>
      <c r="N41" s="8"/>
      <c r="O41" s="18"/>
      <c r="P41" s="39"/>
      <c r="Q41" s="39"/>
      <c r="R41" s="39"/>
      <c r="S41" s="39"/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0"/>
      <c r="AG41" s="55"/>
      <c r="AH41" s="20"/>
      <c r="AI41" s="20"/>
      <c r="AJ41" s="20"/>
      <c r="AK41" s="20"/>
      <c r="AL41" s="20"/>
      <c r="AN41" s="14"/>
    </row>
    <row r="42" spans="2:40" s="13" customFormat="1" ht="15">
      <c r="B42" s="31"/>
      <c r="C42" s="31"/>
      <c r="D42" s="31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39"/>
      <c r="Q42" s="39"/>
      <c r="R42" s="39"/>
      <c r="S42" s="39"/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0"/>
      <c r="AG42" s="55"/>
      <c r="AH42" s="20"/>
      <c r="AI42" s="20"/>
      <c r="AJ42" s="20"/>
      <c r="AK42" s="20"/>
      <c r="AL42" s="20"/>
      <c r="AN42" s="14"/>
    </row>
    <row r="43" spans="2:40" s="13" customFormat="1" ht="15">
      <c r="B43" s="31"/>
      <c r="C43" s="31"/>
      <c r="D43" s="31"/>
      <c r="E43" s="8"/>
      <c r="F43" s="8"/>
      <c r="G43" s="8"/>
      <c r="H43" s="8"/>
      <c r="I43" s="8"/>
      <c r="J43" s="8"/>
      <c r="K43" s="8"/>
      <c r="L43" s="8"/>
      <c r="M43" s="8"/>
      <c r="N43" s="8"/>
      <c r="O43" s="18"/>
      <c r="P43" s="39"/>
      <c r="Q43" s="39"/>
      <c r="R43" s="39"/>
      <c r="S43" s="39"/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0"/>
      <c r="AG43" s="55"/>
      <c r="AH43" s="20"/>
      <c r="AI43" s="20"/>
      <c r="AJ43" s="20"/>
      <c r="AK43" s="20"/>
      <c r="AL43" s="20"/>
      <c r="AN43" s="14"/>
    </row>
    <row r="44" spans="2:40" s="13" customFormat="1" ht="15">
      <c r="B44" s="31"/>
      <c r="C44" s="31"/>
      <c r="D44" s="31"/>
      <c r="E44" s="8"/>
      <c r="F44" s="8"/>
      <c r="G44" s="8"/>
      <c r="H44" s="8"/>
      <c r="I44" s="8"/>
      <c r="J44" s="8"/>
      <c r="K44" s="8"/>
      <c r="L44" s="8"/>
      <c r="M44" s="8"/>
      <c r="N44" s="8"/>
      <c r="O44" s="18"/>
      <c r="P44" s="39"/>
      <c r="Q44" s="39"/>
      <c r="R44" s="39"/>
      <c r="S44" s="39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20"/>
      <c r="AG44" s="55"/>
      <c r="AH44" s="20"/>
      <c r="AI44" s="20"/>
      <c r="AJ44" s="20"/>
      <c r="AK44" s="20"/>
      <c r="AL44" s="20"/>
      <c r="AN44" s="14"/>
    </row>
    <row r="45" spans="2:40" s="13" customFormat="1" ht="15">
      <c r="B45" s="31"/>
      <c r="C45" s="31"/>
      <c r="D45" s="31"/>
      <c r="E45" s="8"/>
      <c r="F45" s="8"/>
      <c r="G45" s="8"/>
      <c r="H45" s="8"/>
      <c r="I45" s="8"/>
      <c r="J45" s="8"/>
      <c r="K45" s="8"/>
      <c r="L45" s="8"/>
      <c r="M45" s="8"/>
      <c r="N45" s="8"/>
      <c r="O45" s="18"/>
      <c r="P45" s="39"/>
      <c r="Q45" s="39"/>
      <c r="R45" s="39"/>
      <c r="S45" s="39"/>
      <c r="T45" s="39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0"/>
      <c r="AG45" s="55"/>
      <c r="AH45" s="20"/>
      <c r="AI45" s="20"/>
      <c r="AJ45" s="20"/>
      <c r="AK45" s="20"/>
      <c r="AL45" s="20"/>
      <c r="AN45" s="14"/>
    </row>
    <row r="46" spans="2:40" s="13" customFormat="1" ht="15">
      <c r="B46" s="31"/>
      <c r="C46" s="31"/>
      <c r="D46" s="31"/>
      <c r="E46" s="8"/>
      <c r="F46" s="8"/>
      <c r="G46" s="8"/>
      <c r="H46" s="8"/>
      <c r="I46" s="8"/>
      <c r="J46" s="8"/>
      <c r="K46" s="8"/>
      <c r="L46" s="8"/>
      <c r="M46" s="8"/>
      <c r="N46" s="8"/>
      <c r="O46" s="18"/>
      <c r="P46" s="39"/>
      <c r="Q46" s="39"/>
      <c r="R46" s="39"/>
      <c r="S46" s="39"/>
      <c r="T46" s="39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0"/>
      <c r="AG46" s="55"/>
      <c r="AH46" s="20"/>
      <c r="AI46" s="20"/>
      <c r="AJ46" s="20"/>
      <c r="AK46" s="20"/>
      <c r="AL46" s="20"/>
      <c r="AN46" s="14"/>
    </row>
    <row r="47" spans="2:40" s="13" customFormat="1" ht="15">
      <c r="B47" s="31"/>
      <c r="C47" s="31"/>
      <c r="D47" s="31"/>
      <c r="E47" s="8"/>
      <c r="F47" s="8"/>
      <c r="G47" s="8"/>
      <c r="H47" s="8"/>
      <c r="I47" s="8"/>
      <c r="J47" s="8"/>
      <c r="K47" s="8"/>
      <c r="L47" s="8"/>
      <c r="M47" s="8"/>
      <c r="N47" s="8"/>
      <c r="O47" s="18"/>
      <c r="P47" s="39"/>
      <c r="Q47" s="39"/>
      <c r="R47" s="39"/>
      <c r="S47" s="39"/>
      <c r="T47" s="39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0"/>
      <c r="AG47" s="55"/>
      <c r="AH47" s="20"/>
      <c r="AI47" s="20"/>
      <c r="AJ47" s="20"/>
      <c r="AK47" s="20"/>
      <c r="AL47" s="20"/>
      <c r="AN47" s="14"/>
    </row>
    <row r="48" spans="2:40" s="13" customFormat="1" ht="15">
      <c r="B48" s="31"/>
      <c r="C48" s="31"/>
      <c r="D48" s="31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39"/>
      <c r="Q48" s="39"/>
      <c r="R48" s="39"/>
      <c r="S48" s="39"/>
      <c r="T48" s="39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0"/>
      <c r="AG48" s="55"/>
      <c r="AH48" s="20"/>
      <c r="AI48" s="20"/>
      <c r="AJ48" s="20"/>
      <c r="AK48" s="20"/>
      <c r="AL48" s="20"/>
      <c r="AN48" s="14"/>
    </row>
    <row r="49" spans="2:40" s="13" customFormat="1" ht="15">
      <c r="B49" s="31"/>
      <c r="C49" s="31"/>
      <c r="D49" s="31"/>
      <c r="E49" s="8"/>
      <c r="F49" s="8"/>
      <c r="G49" s="8"/>
      <c r="H49" s="8"/>
      <c r="I49" s="8"/>
      <c r="J49" s="8"/>
      <c r="K49" s="8"/>
      <c r="L49" s="8"/>
      <c r="M49" s="8"/>
      <c r="N49" s="8"/>
      <c r="O49" s="18"/>
      <c r="P49" s="39"/>
      <c r="Q49" s="39"/>
      <c r="R49" s="39"/>
      <c r="S49" s="39"/>
      <c r="T49" s="39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20"/>
      <c r="AG49" s="55"/>
      <c r="AH49" s="20"/>
      <c r="AI49" s="20"/>
      <c r="AJ49" s="20"/>
      <c r="AK49" s="20"/>
      <c r="AL49" s="20"/>
      <c r="AN49" s="14"/>
    </row>
    <row r="50" spans="2:40" s="13" customFormat="1" ht="15">
      <c r="B50" s="31"/>
      <c r="C50" s="31"/>
      <c r="D50" s="31"/>
      <c r="E50" s="8"/>
      <c r="F50" s="8"/>
      <c r="G50" s="8"/>
      <c r="H50" s="8"/>
      <c r="I50" s="8"/>
      <c r="J50" s="8"/>
      <c r="K50" s="8"/>
      <c r="L50" s="8"/>
      <c r="M50" s="8"/>
      <c r="N50" s="8"/>
      <c r="O50" s="18"/>
      <c r="P50" s="39"/>
      <c r="Q50" s="39"/>
      <c r="R50" s="39"/>
      <c r="S50" s="39"/>
      <c r="T50" s="39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20"/>
      <c r="AG50" s="55"/>
      <c r="AH50" s="20"/>
      <c r="AI50" s="20"/>
      <c r="AJ50" s="20"/>
      <c r="AK50" s="20"/>
      <c r="AL50" s="20"/>
      <c r="AN50" s="14"/>
    </row>
    <row r="51" spans="2:40" s="13" customFormat="1" ht="15">
      <c r="B51" s="31"/>
      <c r="C51" s="31"/>
      <c r="D51" s="31"/>
      <c r="E51" s="8"/>
      <c r="F51" s="8"/>
      <c r="G51" s="8"/>
      <c r="H51" s="8"/>
      <c r="I51" s="8"/>
      <c r="J51" s="8"/>
      <c r="K51" s="8"/>
      <c r="L51" s="8"/>
      <c r="M51" s="8"/>
      <c r="N51" s="8"/>
      <c r="O51" s="18"/>
      <c r="P51" s="39"/>
      <c r="Q51" s="39"/>
      <c r="R51" s="39"/>
      <c r="S51" s="39"/>
      <c r="T51" s="39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20"/>
      <c r="AG51" s="55"/>
      <c r="AH51" s="20"/>
      <c r="AI51" s="20"/>
      <c r="AJ51" s="20"/>
      <c r="AK51" s="20"/>
      <c r="AL51" s="20"/>
      <c r="AN51" s="14"/>
    </row>
    <row r="52" spans="2:40" s="13" customFormat="1" ht="15">
      <c r="B52" s="31"/>
      <c r="C52" s="31"/>
      <c r="D52" s="31"/>
      <c r="E52" s="8"/>
      <c r="F52" s="8"/>
      <c r="G52" s="8"/>
      <c r="H52" s="8"/>
      <c r="I52" s="8"/>
      <c r="J52" s="8"/>
      <c r="K52" s="8"/>
      <c r="L52" s="8"/>
      <c r="M52" s="8"/>
      <c r="N52" s="8"/>
      <c r="O52" s="18"/>
      <c r="P52" s="39"/>
      <c r="Q52" s="39"/>
      <c r="R52" s="39"/>
      <c r="S52" s="39"/>
      <c r="T52" s="39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20"/>
      <c r="AG52" s="55"/>
      <c r="AH52" s="20"/>
      <c r="AI52" s="20"/>
      <c r="AJ52" s="20"/>
      <c r="AK52" s="20"/>
      <c r="AL52" s="20"/>
      <c r="AN52" s="14"/>
    </row>
    <row r="53" spans="2:40" s="13" customFormat="1" ht="15">
      <c r="B53" s="31"/>
      <c r="C53" s="31"/>
      <c r="D53" s="31"/>
      <c r="E53" s="8"/>
      <c r="F53" s="8"/>
      <c r="G53" s="8"/>
      <c r="H53" s="8"/>
      <c r="I53" s="8"/>
      <c r="J53" s="8"/>
      <c r="K53" s="8"/>
      <c r="L53" s="8"/>
      <c r="M53" s="8"/>
      <c r="N53" s="8"/>
      <c r="O53" s="18"/>
      <c r="P53" s="39"/>
      <c r="Q53" s="39"/>
      <c r="R53" s="39"/>
      <c r="S53" s="39"/>
      <c r="T53" s="39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0"/>
      <c r="AG53" s="55"/>
      <c r="AH53" s="20"/>
      <c r="AI53" s="20"/>
      <c r="AJ53" s="20"/>
      <c r="AK53" s="20"/>
      <c r="AL53" s="20"/>
      <c r="AN53" s="14"/>
    </row>
    <row r="54" spans="2:40" s="13" customFormat="1" ht="15">
      <c r="B54" s="31"/>
      <c r="C54" s="31"/>
      <c r="D54" s="31"/>
      <c r="E54" s="8"/>
      <c r="F54" s="8"/>
      <c r="G54" s="8"/>
      <c r="H54" s="8"/>
      <c r="I54" s="8"/>
      <c r="J54" s="8"/>
      <c r="K54" s="8"/>
      <c r="L54" s="8"/>
      <c r="M54" s="8"/>
      <c r="N54" s="8"/>
      <c r="O54" s="18"/>
      <c r="P54" s="39"/>
      <c r="Q54" s="39"/>
      <c r="R54" s="39"/>
      <c r="S54" s="39"/>
      <c r="T54" s="39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0"/>
      <c r="AG54" s="55"/>
      <c r="AH54" s="20"/>
      <c r="AI54" s="20"/>
      <c r="AJ54" s="20"/>
      <c r="AK54" s="20"/>
      <c r="AL54" s="20"/>
      <c r="AN54" s="14"/>
    </row>
    <row r="55" spans="2:40" s="13" customFormat="1" ht="15">
      <c r="B55" s="31"/>
      <c r="C55" s="31"/>
      <c r="D55" s="31"/>
      <c r="E55" s="8"/>
      <c r="F55" s="8"/>
      <c r="G55" s="8"/>
      <c r="H55" s="8"/>
      <c r="I55" s="8"/>
      <c r="J55" s="8"/>
      <c r="K55" s="8"/>
      <c r="L55" s="8"/>
      <c r="M55" s="8"/>
      <c r="N55" s="8"/>
      <c r="O55" s="18"/>
      <c r="P55" s="39"/>
      <c r="Q55" s="39"/>
      <c r="R55" s="39"/>
      <c r="S55" s="39"/>
      <c r="T55" s="39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0"/>
      <c r="AG55" s="55"/>
      <c r="AH55" s="20"/>
      <c r="AI55" s="20"/>
      <c r="AJ55" s="20"/>
      <c r="AK55" s="20"/>
      <c r="AL55" s="20"/>
      <c r="AN55" s="14"/>
    </row>
    <row r="56" spans="2:40" s="13" customFormat="1" ht="15">
      <c r="B56" s="31"/>
      <c r="C56" s="31"/>
      <c r="D56" s="31"/>
      <c r="E56" s="8"/>
      <c r="F56" s="8"/>
      <c r="G56" s="8"/>
      <c r="H56" s="8"/>
      <c r="I56" s="8"/>
      <c r="J56" s="8"/>
      <c r="K56" s="8"/>
      <c r="L56" s="8"/>
      <c r="M56" s="8"/>
      <c r="N56" s="8"/>
      <c r="O56" s="18"/>
      <c r="P56" s="39"/>
      <c r="Q56" s="39"/>
      <c r="R56" s="39"/>
      <c r="S56" s="39"/>
      <c r="T56" s="39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0"/>
      <c r="AG56" s="55"/>
      <c r="AH56" s="20"/>
      <c r="AI56" s="20"/>
      <c r="AJ56" s="20"/>
      <c r="AK56" s="20"/>
      <c r="AL56" s="20"/>
      <c r="AN56" s="14"/>
    </row>
    <row r="57" spans="2:40" s="13" customFormat="1" ht="15">
      <c r="B57" s="31"/>
      <c r="C57" s="31"/>
      <c r="D57" s="31"/>
      <c r="E57" s="8"/>
      <c r="F57" s="8"/>
      <c r="G57" s="8"/>
      <c r="H57" s="8"/>
      <c r="I57" s="8"/>
      <c r="J57" s="8"/>
      <c r="K57" s="8"/>
      <c r="L57" s="8"/>
      <c r="M57" s="8"/>
      <c r="N57" s="8"/>
      <c r="O57" s="18"/>
      <c r="P57" s="39"/>
      <c r="Q57" s="39"/>
      <c r="R57" s="39"/>
      <c r="S57" s="39"/>
      <c r="T57" s="39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0"/>
      <c r="AG57" s="55"/>
      <c r="AH57" s="20"/>
      <c r="AI57" s="20"/>
      <c r="AJ57" s="20"/>
      <c r="AK57" s="20"/>
      <c r="AL57" s="20"/>
      <c r="AN57" s="14"/>
    </row>
    <row r="58" spans="2:40" s="13" customFormat="1" ht="15">
      <c r="B58" s="31"/>
      <c r="C58" s="31"/>
      <c r="D58" s="31"/>
      <c r="E58" s="8"/>
      <c r="F58" s="8"/>
      <c r="G58" s="8"/>
      <c r="H58" s="8"/>
      <c r="I58" s="8"/>
      <c r="J58" s="8"/>
      <c r="K58" s="8"/>
      <c r="L58" s="8"/>
      <c r="M58" s="8"/>
      <c r="N58" s="8"/>
      <c r="O58" s="18"/>
      <c r="P58" s="39"/>
      <c r="Q58" s="39"/>
      <c r="R58" s="39"/>
      <c r="S58" s="39"/>
      <c r="T58" s="39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20"/>
      <c r="AG58" s="55"/>
      <c r="AH58" s="20"/>
      <c r="AI58" s="20"/>
      <c r="AJ58" s="20"/>
      <c r="AK58" s="20"/>
      <c r="AL58" s="20"/>
      <c r="AN58" s="14"/>
    </row>
    <row r="59" spans="2:40" s="13" customFormat="1" ht="15">
      <c r="B59" s="31"/>
      <c r="C59" s="31"/>
      <c r="D59" s="31"/>
      <c r="E59" s="8"/>
      <c r="F59" s="8"/>
      <c r="G59" s="8"/>
      <c r="H59" s="8"/>
      <c r="I59" s="8"/>
      <c r="J59" s="8"/>
      <c r="K59" s="8"/>
      <c r="L59" s="8"/>
      <c r="M59" s="8"/>
      <c r="N59" s="8"/>
      <c r="O59" s="18"/>
      <c r="P59" s="39"/>
      <c r="Q59" s="39"/>
      <c r="R59" s="39"/>
      <c r="S59" s="39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20"/>
      <c r="AG59" s="55"/>
      <c r="AH59" s="20"/>
      <c r="AI59" s="20"/>
      <c r="AJ59" s="20"/>
      <c r="AK59" s="20"/>
      <c r="AL59" s="20"/>
      <c r="AN59" s="14"/>
    </row>
    <row r="60" spans="2:40" s="13" customFormat="1" ht="15">
      <c r="B60" s="31"/>
      <c r="C60" s="31"/>
      <c r="D60" s="31"/>
      <c r="E60" s="8"/>
      <c r="F60" s="8"/>
      <c r="G60" s="8"/>
      <c r="H60" s="8"/>
      <c r="I60" s="8"/>
      <c r="J60" s="8"/>
      <c r="K60" s="8"/>
      <c r="L60" s="8"/>
      <c r="M60" s="8"/>
      <c r="N60" s="8"/>
      <c r="O60" s="18"/>
      <c r="P60" s="39"/>
      <c r="Q60" s="39"/>
      <c r="R60" s="39"/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20"/>
      <c r="AG60" s="55"/>
      <c r="AH60" s="20"/>
      <c r="AI60" s="20"/>
      <c r="AJ60" s="20"/>
      <c r="AK60" s="20"/>
      <c r="AL60" s="20"/>
      <c r="AN60" s="14"/>
    </row>
    <row r="61" spans="2:40" s="13" customFormat="1" ht="15">
      <c r="B61" s="31"/>
      <c r="C61" s="31"/>
      <c r="D61" s="31"/>
      <c r="E61" s="8"/>
      <c r="F61" s="8"/>
      <c r="G61" s="8"/>
      <c r="H61" s="8"/>
      <c r="I61" s="8"/>
      <c r="J61" s="8"/>
      <c r="K61" s="8"/>
      <c r="L61" s="8"/>
      <c r="M61" s="8"/>
      <c r="N61" s="8"/>
      <c r="O61" s="18"/>
      <c r="P61" s="39"/>
      <c r="Q61" s="39"/>
      <c r="R61" s="39"/>
      <c r="S61" s="39"/>
      <c r="T61" s="39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20"/>
      <c r="AG61" s="55"/>
      <c r="AH61" s="20"/>
      <c r="AI61" s="20"/>
      <c r="AJ61" s="20"/>
      <c r="AK61" s="20"/>
      <c r="AL61" s="20"/>
      <c r="AN61" s="14"/>
    </row>
    <row r="62" spans="2:40" s="13" customFormat="1" ht="15">
      <c r="B62" s="31"/>
      <c r="C62" s="31"/>
      <c r="D62" s="31"/>
      <c r="E62" s="8"/>
      <c r="F62" s="8"/>
      <c r="G62" s="8"/>
      <c r="H62" s="8"/>
      <c r="I62" s="8"/>
      <c r="J62" s="8"/>
      <c r="K62" s="8"/>
      <c r="L62" s="8"/>
      <c r="M62" s="8"/>
      <c r="N62" s="8"/>
      <c r="O62" s="18"/>
      <c r="P62" s="39"/>
      <c r="Q62" s="39"/>
      <c r="R62" s="39"/>
      <c r="S62" s="39"/>
      <c r="T62" s="39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20"/>
      <c r="AG62" s="55"/>
      <c r="AH62" s="20"/>
      <c r="AI62" s="20"/>
      <c r="AJ62" s="20"/>
      <c r="AK62" s="20"/>
      <c r="AL62" s="20"/>
      <c r="AN62" s="14"/>
    </row>
    <row r="63" spans="2:40" s="13" customFormat="1" ht="15">
      <c r="B63" s="31"/>
      <c r="C63" s="31"/>
      <c r="D63" s="31"/>
      <c r="E63" s="8"/>
      <c r="F63" s="8"/>
      <c r="G63" s="8"/>
      <c r="H63" s="8"/>
      <c r="I63" s="8"/>
      <c r="J63" s="8"/>
      <c r="K63" s="8"/>
      <c r="L63" s="8"/>
      <c r="M63" s="8"/>
      <c r="N63" s="8"/>
      <c r="O63" s="18"/>
      <c r="P63" s="39"/>
      <c r="Q63" s="39"/>
      <c r="R63" s="39"/>
      <c r="S63" s="39"/>
      <c r="T63" s="39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0"/>
      <c r="AG63" s="55"/>
      <c r="AH63" s="20"/>
      <c r="AI63" s="20"/>
      <c r="AJ63" s="20"/>
      <c r="AK63" s="20"/>
      <c r="AL63" s="20"/>
      <c r="AN63" s="14"/>
    </row>
    <row r="64" spans="2:40" s="13" customFormat="1" ht="15">
      <c r="B64" s="31"/>
      <c r="C64" s="31"/>
      <c r="D64" s="31"/>
      <c r="E64" s="8"/>
      <c r="F64" s="8"/>
      <c r="G64" s="8"/>
      <c r="H64" s="8"/>
      <c r="I64" s="8"/>
      <c r="J64" s="8"/>
      <c r="K64" s="8"/>
      <c r="L64" s="8"/>
      <c r="M64" s="8"/>
      <c r="N64" s="8"/>
      <c r="O64" s="18"/>
      <c r="P64" s="39"/>
      <c r="Q64" s="39"/>
      <c r="R64" s="39"/>
      <c r="S64" s="39"/>
      <c r="T64" s="39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20"/>
      <c r="AG64" s="55"/>
      <c r="AH64" s="20"/>
      <c r="AI64" s="20"/>
      <c r="AJ64" s="20"/>
      <c r="AK64" s="20"/>
      <c r="AL64" s="20"/>
      <c r="AN64" s="14"/>
    </row>
    <row r="65" spans="2:40" s="13" customFormat="1" ht="15">
      <c r="B65" s="31"/>
      <c r="C65" s="31"/>
      <c r="D65" s="31"/>
      <c r="E65" s="8"/>
      <c r="F65" s="8"/>
      <c r="G65" s="8"/>
      <c r="H65" s="8"/>
      <c r="I65" s="8"/>
      <c r="J65" s="8"/>
      <c r="K65" s="8"/>
      <c r="L65" s="8"/>
      <c r="M65" s="8"/>
      <c r="N65" s="8"/>
      <c r="O65" s="18"/>
      <c r="P65" s="39"/>
      <c r="Q65" s="39"/>
      <c r="R65" s="39"/>
      <c r="S65" s="39"/>
      <c r="T65" s="39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0"/>
      <c r="AG65" s="55"/>
      <c r="AH65" s="20"/>
      <c r="AI65" s="20"/>
      <c r="AJ65" s="20"/>
      <c r="AK65" s="20"/>
      <c r="AL65" s="20"/>
      <c r="AN65" s="14"/>
    </row>
    <row r="66" spans="2:40" s="13" customFormat="1" ht="15">
      <c r="B66" s="31"/>
      <c r="C66" s="31"/>
      <c r="D66" s="31"/>
      <c r="E66" s="8"/>
      <c r="F66" s="8"/>
      <c r="G66" s="8"/>
      <c r="H66" s="8"/>
      <c r="I66" s="8"/>
      <c r="J66" s="8"/>
      <c r="K66" s="8"/>
      <c r="L66" s="8"/>
      <c r="M66" s="8"/>
      <c r="N66" s="8"/>
      <c r="O66" s="18"/>
      <c r="P66" s="39"/>
      <c r="Q66" s="39"/>
      <c r="R66" s="39"/>
      <c r="S66" s="39"/>
      <c r="T66" s="39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20"/>
      <c r="AG66" s="55"/>
      <c r="AH66" s="20"/>
      <c r="AI66" s="20"/>
      <c r="AJ66" s="20"/>
      <c r="AK66" s="20"/>
      <c r="AL66" s="20"/>
      <c r="AN66" s="14"/>
    </row>
    <row r="67" spans="2:40" s="13" customFormat="1" ht="15">
      <c r="B67" s="31"/>
      <c r="C67" s="31"/>
      <c r="D67" s="31"/>
      <c r="E67" s="8"/>
      <c r="F67" s="8"/>
      <c r="G67" s="8"/>
      <c r="H67" s="8"/>
      <c r="I67" s="8"/>
      <c r="J67" s="8"/>
      <c r="K67" s="8"/>
      <c r="L67" s="8"/>
      <c r="M67" s="8"/>
      <c r="N67" s="8"/>
      <c r="O67" s="18"/>
      <c r="P67" s="39"/>
      <c r="Q67" s="39"/>
      <c r="R67" s="39"/>
      <c r="S67" s="39"/>
      <c r="T67" s="39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0"/>
      <c r="AG67" s="55"/>
      <c r="AH67" s="20"/>
      <c r="AI67" s="20"/>
      <c r="AJ67" s="20"/>
      <c r="AK67" s="20"/>
      <c r="AL67" s="20"/>
      <c r="AN67" s="14"/>
    </row>
    <row r="68" spans="2:40" s="13" customFormat="1" ht="15">
      <c r="B68" s="31"/>
      <c r="C68" s="31"/>
      <c r="D68" s="31"/>
      <c r="E68" s="8"/>
      <c r="F68" s="8"/>
      <c r="G68" s="8"/>
      <c r="H68" s="8"/>
      <c r="I68" s="8"/>
      <c r="J68" s="8"/>
      <c r="K68" s="8"/>
      <c r="L68" s="8"/>
      <c r="M68" s="8"/>
      <c r="N68" s="8"/>
      <c r="O68" s="18"/>
      <c r="P68" s="39"/>
      <c r="Q68" s="39"/>
      <c r="R68" s="39"/>
      <c r="S68" s="39"/>
      <c r="T68" s="39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20"/>
      <c r="AG68" s="55"/>
      <c r="AH68" s="20"/>
      <c r="AI68" s="20"/>
      <c r="AJ68" s="20"/>
      <c r="AK68" s="20"/>
      <c r="AL68" s="20"/>
      <c r="AN68" s="14"/>
    </row>
    <row r="69" spans="2:40" s="13" customFormat="1" ht="15">
      <c r="B69" s="31"/>
      <c r="C69" s="31"/>
      <c r="D69" s="31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39"/>
      <c r="Q69" s="39"/>
      <c r="R69" s="39"/>
      <c r="S69" s="39"/>
      <c r="T69" s="39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20"/>
      <c r="AG69" s="55"/>
      <c r="AH69" s="20"/>
      <c r="AI69" s="20"/>
      <c r="AJ69" s="20"/>
      <c r="AK69" s="20"/>
      <c r="AL69" s="20"/>
      <c r="AN69" s="14"/>
    </row>
    <row r="70" spans="2:40" s="13" customFormat="1" ht="15">
      <c r="B70" s="31"/>
      <c r="C70" s="31"/>
      <c r="D70" s="31"/>
      <c r="E70" s="8"/>
      <c r="F70" s="8"/>
      <c r="G70" s="8"/>
      <c r="H70" s="8"/>
      <c r="I70" s="8"/>
      <c r="J70" s="8"/>
      <c r="K70" s="8"/>
      <c r="L70" s="8"/>
      <c r="M70" s="8"/>
      <c r="N70" s="8"/>
      <c r="O70" s="18"/>
      <c r="P70" s="39"/>
      <c r="Q70" s="39"/>
      <c r="R70" s="39"/>
      <c r="S70" s="39"/>
      <c r="T70" s="39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20"/>
      <c r="AG70" s="55"/>
      <c r="AH70" s="20"/>
      <c r="AI70" s="20"/>
      <c r="AJ70" s="20"/>
      <c r="AK70" s="20"/>
      <c r="AL70" s="20"/>
      <c r="AN70" s="14"/>
    </row>
    <row r="71" spans="2:40" s="13" customFormat="1" ht="15">
      <c r="B71" s="31"/>
      <c r="C71" s="31"/>
      <c r="D71" s="31"/>
      <c r="E71" s="8"/>
      <c r="F71" s="8"/>
      <c r="G71" s="8"/>
      <c r="H71" s="8"/>
      <c r="I71" s="8"/>
      <c r="J71" s="8"/>
      <c r="K71" s="8"/>
      <c r="L71" s="8"/>
      <c r="M71" s="8"/>
      <c r="N71" s="8"/>
      <c r="O71" s="18"/>
      <c r="P71" s="39"/>
      <c r="Q71" s="39"/>
      <c r="R71" s="39"/>
      <c r="S71" s="39"/>
      <c r="T71" s="39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20"/>
      <c r="AG71" s="55"/>
      <c r="AH71" s="20"/>
      <c r="AI71" s="20"/>
      <c r="AJ71" s="20"/>
      <c r="AK71" s="20"/>
      <c r="AL71" s="20"/>
      <c r="AN71" s="14"/>
    </row>
    <row r="72" spans="2:40" s="13" customFormat="1" ht="15">
      <c r="B72" s="31"/>
      <c r="C72" s="31"/>
      <c r="D72" s="31"/>
      <c r="E72" s="8"/>
      <c r="F72" s="8"/>
      <c r="G72" s="8"/>
      <c r="H72" s="8"/>
      <c r="I72" s="8"/>
      <c r="J72" s="8"/>
      <c r="K72" s="8"/>
      <c r="L72" s="8"/>
      <c r="M72" s="8"/>
      <c r="N72" s="8"/>
      <c r="O72" s="18"/>
      <c r="P72" s="39"/>
      <c r="Q72" s="39"/>
      <c r="R72" s="39"/>
      <c r="S72" s="39"/>
      <c r="T72" s="39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20"/>
      <c r="AG72" s="55"/>
      <c r="AH72" s="20"/>
      <c r="AI72" s="20"/>
      <c r="AJ72" s="20"/>
      <c r="AK72" s="20"/>
      <c r="AL72" s="20"/>
      <c r="AN72" s="14"/>
    </row>
    <row r="73" spans="2:40" s="13" customFormat="1" ht="15">
      <c r="B73" s="31"/>
      <c r="C73" s="31"/>
      <c r="D73" s="31"/>
      <c r="E73" s="8"/>
      <c r="F73" s="8"/>
      <c r="G73" s="8"/>
      <c r="H73" s="8"/>
      <c r="I73" s="8"/>
      <c r="J73" s="8"/>
      <c r="K73" s="8"/>
      <c r="L73" s="8"/>
      <c r="M73" s="8"/>
      <c r="N73" s="8"/>
      <c r="O73" s="18"/>
      <c r="P73" s="39"/>
      <c r="Q73" s="39"/>
      <c r="R73" s="39"/>
      <c r="S73" s="39"/>
      <c r="T73" s="39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20"/>
      <c r="AG73" s="55"/>
      <c r="AH73" s="20"/>
      <c r="AI73" s="20"/>
      <c r="AJ73" s="20"/>
      <c r="AK73" s="20"/>
      <c r="AL73" s="20"/>
      <c r="AN73" s="14"/>
    </row>
    <row r="74" spans="2:40" s="13" customFormat="1" ht="15">
      <c r="B74" s="31"/>
      <c r="C74" s="31"/>
      <c r="D74" s="31"/>
      <c r="E74" s="8"/>
      <c r="F74" s="8"/>
      <c r="G74" s="8"/>
      <c r="H74" s="8"/>
      <c r="I74" s="8"/>
      <c r="J74" s="8"/>
      <c r="K74" s="8"/>
      <c r="L74" s="8"/>
      <c r="M74" s="8"/>
      <c r="N74" s="8"/>
      <c r="O74" s="18"/>
      <c r="P74" s="39"/>
      <c r="Q74" s="39"/>
      <c r="R74" s="39"/>
      <c r="S74" s="39"/>
      <c r="T74" s="39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20"/>
      <c r="AG74" s="55"/>
      <c r="AH74" s="20"/>
      <c r="AI74" s="20"/>
      <c r="AJ74" s="20"/>
      <c r="AK74" s="20"/>
      <c r="AL74" s="20"/>
      <c r="AN74" s="14"/>
    </row>
    <row r="75" spans="2:40" s="13" customFormat="1" ht="15">
      <c r="B75" s="31"/>
      <c r="C75" s="31"/>
      <c r="D75" s="31"/>
      <c r="E75" s="8"/>
      <c r="F75" s="8"/>
      <c r="G75" s="8"/>
      <c r="H75" s="8"/>
      <c r="I75" s="8"/>
      <c r="J75" s="8"/>
      <c r="K75" s="8"/>
      <c r="L75" s="8"/>
      <c r="M75" s="8"/>
      <c r="N75" s="8"/>
      <c r="O75" s="18"/>
      <c r="P75" s="39"/>
      <c r="Q75" s="39"/>
      <c r="R75" s="39"/>
      <c r="S75" s="39"/>
      <c r="T75" s="39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20"/>
      <c r="AG75" s="55"/>
      <c r="AH75" s="20"/>
      <c r="AI75" s="20"/>
      <c r="AJ75" s="20"/>
      <c r="AK75" s="20"/>
      <c r="AL75" s="20"/>
      <c r="AN75" s="14"/>
    </row>
    <row r="76" spans="2:40" s="13" customFormat="1" ht="15">
      <c r="B76" s="31"/>
      <c r="C76" s="31"/>
      <c r="D76" s="31"/>
      <c r="E76" s="8"/>
      <c r="F76" s="8"/>
      <c r="G76" s="8"/>
      <c r="H76" s="8"/>
      <c r="I76" s="8"/>
      <c r="J76" s="8"/>
      <c r="K76" s="8"/>
      <c r="L76" s="8"/>
      <c r="M76" s="8"/>
      <c r="N76" s="8"/>
      <c r="O76" s="18"/>
      <c r="P76" s="39"/>
      <c r="Q76" s="39"/>
      <c r="R76" s="39"/>
      <c r="S76" s="39"/>
      <c r="T76" s="39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20"/>
      <c r="AG76" s="55"/>
      <c r="AH76" s="20"/>
      <c r="AI76" s="20"/>
      <c r="AJ76" s="20"/>
      <c r="AK76" s="20"/>
      <c r="AL76" s="20"/>
      <c r="AN76" s="14"/>
    </row>
    <row r="77" spans="2:40" s="13" customFormat="1" ht="15">
      <c r="B77" s="31"/>
      <c r="C77" s="31"/>
      <c r="D77" s="31"/>
      <c r="E77" s="8"/>
      <c r="F77" s="8"/>
      <c r="G77" s="8"/>
      <c r="H77" s="8"/>
      <c r="I77" s="8"/>
      <c r="J77" s="8"/>
      <c r="K77" s="8"/>
      <c r="L77" s="8"/>
      <c r="M77" s="8"/>
      <c r="N77" s="8"/>
      <c r="O77" s="18"/>
      <c r="P77" s="39"/>
      <c r="Q77" s="39"/>
      <c r="R77" s="39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20"/>
      <c r="AG77" s="55"/>
      <c r="AH77" s="20"/>
      <c r="AI77" s="20"/>
      <c r="AJ77" s="20"/>
      <c r="AK77" s="20"/>
      <c r="AL77" s="20"/>
      <c r="AN77" s="14"/>
    </row>
    <row r="78" spans="2:40" s="13" customFormat="1" ht="15">
      <c r="B78" s="31"/>
      <c r="C78" s="31"/>
      <c r="D78" s="31"/>
      <c r="E78" s="8"/>
      <c r="F78" s="8"/>
      <c r="G78" s="8"/>
      <c r="H78" s="8"/>
      <c r="I78" s="8"/>
      <c r="J78" s="8"/>
      <c r="K78" s="8"/>
      <c r="L78" s="8"/>
      <c r="M78" s="8"/>
      <c r="N78" s="8"/>
      <c r="O78" s="18"/>
      <c r="P78" s="39"/>
      <c r="Q78" s="39"/>
      <c r="R78" s="39"/>
      <c r="S78" s="39"/>
      <c r="T78" s="39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20"/>
      <c r="AG78" s="55"/>
      <c r="AH78" s="20"/>
      <c r="AI78" s="20"/>
      <c r="AJ78" s="20"/>
      <c r="AK78" s="20"/>
      <c r="AL78" s="20"/>
      <c r="AN78" s="14"/>
    </row>
    <row r="79" spans="2:40" s="13" customFormat="1" ht="15">
      <c r="B79" s="31"/>
      <c r="C79" s="31"/>
      <c r="D79" s="31"/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39"/>
      <c r="Q79" s="39"/>
      <c r="R79" s="39"/>
      <c r="S79" s="39"/>
      <c r="T79" s="39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20"/>
      <c r="AG79" s="55"/>
      <c r="AH79" s="20"/>
      <c r="AI79" s="20"/>
      <c r="AJ79" s="20"/>
      <c r="AK79" s="20"/>
      <c r="AL79" s="20"/>
      <c r="AN79" s="14"/>
    </row>
    <row r="80" spans="2:40" s="13" customFormat="1" ht="15">
      <c r="B80" s="31"/>
      <c r="C80" s="31"/>
      <c r="D80" s="31"/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39"/>
      <c r="Q80" s="39"/>
      <c r="R80" s="39"/>
      <c r="S80" s="39"/>
      <c r="T80" s="39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20"/>
      <c r="AG80" s="55"/>
      <c r="AH80" s="20"/>
      <c r="AI80" s="20"/>
      <c r="AJ80" s="20"/>
      <c r="AK80" s="20"/>
      <c r="AL80" s="20"/>
      <c r="AN80" s="14"/>
    </row>
    <row r="81" spans="2:40" s="13" customFormat="1" ht="15">
      <c r="B81" s="31"/>
      <c r="C81" s="31"/>
      <c r="D81" s="31"/>
      <c r="E81" s="8"/>
      <c r="F81" s="8"/>
      <c r="G81" s="8"/>
      <c r="H81" s="8"/>
      <c r="I81" s="8"/>
      <c r="J81" s="8"/>
      <c r="K81" s="8"/>
      <c r="L81" s="8"/>
      <c r="M81" s="8"/>
      <c r="N81" s="8"/>
      <c r="O81" s="18"/>
      <c r="P81" s="39"/>
      <c r="Q81" s="39"/>
      <c r="R81" s="39"/>
      <c r="S81" s="39"/>
      <c r="T81" s="39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20"/>
      <c r="AG81" s="55"/>
      <c r="AH81" s="20"/>
      <c r="AI81" s="20"/>
      <c r="AJ81" s="20"/>
      <c r="AK81" s="20"/>
      <c r="AL81" s="20"/>
      <c r="AN81" s="14"/>
    </row>
    <row r="82" spans="2:40" s="13" customFormat="1" ht="15">
      <c r="B82" s="31"/>
      <c r="C82" s="31"/>
      <c r="D82" s="31"/>
      <c r="E82" s="8"/>
      <c r="F82" s="8"/>
      <c r="G82" s="8"/>
      <c r="H82" s="8"/>
      <c r="I82" s="8"/>
      <c r="J82" s="8"/>
      <c r="K82" s="8"/>
      <c r="L82" s="8"/>
      <c r="M82" s="8"/>
      <c r="N82" s="8"/>
      <c r="O82" s="18"/>
      <c r="P82" s="39"/>
      <c r="Q82" s="39"/>
      <c r="R82" s="39"/>
      <c r="S82" s="39"/>
      <c r="T82" s="39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20"/>
      <c r="AG82" s="55"/>
      <c r="AH82" s="20"/>
      <c r="AI82" s="20"/>
      <c r="AJ82" s="20"/>
      <c r="AK82" s="20"/>
      <c r="AL82" s="20"/>
      <c r="AN82" s="14"/>
    </row>
    <row r="83" spans="2:40" s="13" customFormat="1" ht="15">
      <c r="B83" s="31"/>
      <c r="C83" s="31"/>
      <c r="D83" s="31"/>
      <c r="E83" s="8"/>
      <c r="F83" s="8"/>
      <c r="G83" s="8"/>
      <c r="H83" s="8"/>
      <c r="I83" s="8"/>
      <c r="J83" s="8"/>
      <c r="K83" s="8"/>
      <c r="L83" s="8"/>
      <c r="M83" s="8"/>
      <c r="N83" s="8"/>
      <c r="O83" s="18"/>
      <c r="P83" s="39"/>
      <c r="Q83" s="39"/>
      <c r="R83" s="39"/>
      <c r="S83" s="39"/>
      <c r="T83" s="39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20"/>
      <c r="AG83" s="55"/>
      <c r="AH83" s="20"/>
      <c r="AI83" s="20"/>
      <c r="AJ83" s="20"/>
      <c r="AK83" s="20"/>
      <c r="AL83" s="20"/>
      <c r="AN83" s="14"/>
    </row>
    <row r="84" spans="2:40" s="13" customFormat="1" ht="15">
      <c r="B84" s="31"/>
      <c r="C84" s="31"/>
      <c r="D84" s="31"/>
      <c r="E84" s="8"/>
      <c r="F84" s="8"/>
      <c r="G84" s="8"/>
      <c r="H84" s="8"/>
      <c r="I84" s="8"/>
      <c r="J84" s="8"/>
      <c r="K84" s="8"/>
      <c r="L84" s="8"/>
      <c r="M84" s="8"/>
      <c r="N84" s="8"/>
      <c r="O84" s="18"/>
      <c r="P84" s="39"/>
      <c r="Q84" s="39"/>
      <c r="R84" s="39"/>
      <c r="S84" s="39"/>
      <c r="T84" s="39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20"/>
      <c r="AG84" s="55"/>
      <c r="AH84" s="20"/>
      <c r="AI84" s="20"/>
      <c r="AJ84" s="20"/>
      <c r="AK84" s="20"/>
      <c r="AL84" s="20"/>
      <c r="AN84" s="14"/>
    </row>
    <row r="85" spans="2:40" s="13" customFormat="1" ht="15">
      <c r="B85" s="31"/>
      <c r="C85" s="31"/>
      <c r="D85" s="31"/>
      <c r="E85" s="8"/>
      <c r="F85" s="8"/>
      <c r="G85" s="8"/>
      <c r="H85" s="8"/>
      <c r="I85" s="8"/>
      <c r="J85" s="8"/>
      <c r="K85" s="8"/>
      <c r="L85" s="8"/>
      <c r="M85" s="8"/>
      <c r="N85" s="8"/>
      <c r="O85" s="18"/>
      <c r="P85" s="39"/>
      <c r="Q85" s="39"/>
      <c r="R85" s="39"/>
      <c r="S85" s="39"/>
      <c r="T85" s="39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20"/>
      <c r="AG85" s="55"/>
      <c r="AH85" s="20"/>
      <c r="AI85" s="20"/>
      <c r="AJ85" s="20"/>
      <c r="AK85" s="20"/>
      <c r="AL85" s="20"/>
      <c r="AN85" s="14"/>
    </row>
    <row r="86" spans="2:40" s="13" customFormat="1" ht="15">
      <c r="B86" s="31"/>
      <c r="C86" s="31"/>
      <c r="D86" s="31"/>
      <c r="E86" s="8"/>
      <c r="F86" s="8"/>
      <c r="G86" s="8"/>
      <c r="H86" s="8"/>
      <c r="I86" s="8"/>
      <c r="J86" s="8"/>
      <c r="K86" s="8"/>
      <c r="L86" s="8"/>
      <c r="M86" s="8"/>
      <c r="N86" s="8"/>
      <c r="O86" s="18"/>
      <c r="P86" s="39"/>
      <c r="Q86" s="39"/>
      <c r="R86" s="39"/>
      <c r="S86" s="39"/>
      <c r="T86" s="39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20"/>
      <c r="AG86" s="55"/>
      <c r="AH86" s="20"/>
      <c r="AI86" s="20"/>
      <c r="AJ86" s="20"/>
      <c r="AK86" s="20"/>
      <c r="AL86" s="20"/>
      <c r="AN86" s="14"/>
    </row>
    <row r="87" spans="2:40" s="13" customFormat="1" ht="15">
      <c r="B87" s="31"/>
      <c r="C87" s="31"/>
      <c r="D87" s="31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39"/>
      <c r="Q87" s="39"/>
      <c r="R87" s="39"/>
      <c r="S87" s="39"/>
      <c r="T87" s="39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20"/>
      <c r="AG87" s="55"/>
      <c r="AH87" s="20"/>
      <c r="AI87" s="20"/>
      <c r="AJ87" s="20"/>
      <c r="AK87" s="20"/>
      <c r="AL87" s="20"/>
      <c r="AN87" s="14"/>
    </row>
    <row r="88" spans="2:40" s="13" customFormat="1" ht="15">
      <c r="B88" s="31"/>
      <c r="C88" s="31"/>
      <c r="D88" s="31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39"/>
      <c r="Q88" s="39"/>
      <c r="R88" s="39"/>
      <c r="S88" s="39"/>
      <c r="T88" s="39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20"/>
      <c r="AG88" s="55"/>
      <c r="AH88" s="20"/>
      <c r="AI88" s="20"/>
      <c r="AJ88" s="20"/>
      <c r="AK88" s="20"/>
      <c r="AL88" s="20"/>
      <c r="AN88" s="14"/>
    </row>
    <row r="89" spans="2:40" s="13" customFormat="1" ht="15">
      <c r="B89" s="31"/>
      <c r="C89" s="31"/>
      <c r="D89" s="31"/>
      <c r="E89" s="8"/>
      <c r="F89" s="8"/>
      <c r="G89" s="8"/>
      <c r="H89" s="8"/>
      <c r="I89" s="8"/>
      <c r="J89" s="8"/>
      <c r="K89" s="8"/>
      <c r="L89" s="8"/>
      <c r="M89" s="8"/>
      <c r="N89" s="8"/>
      <c r="O89" s="18"/>
      <c r="P89" s="39"/>
      <c r="Q89" s="39"/>
      <c r="R89" s="39"/>
      <c r="S89" s="39"/>
      <c r="T89" s="39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20"/>
      <c r="AG89" s="55"/>
      <c r="AH89" s="20"/>
      <c r="AI89" s="20"/>
      <c r="AJ89" s="20"/>
      <c r="AK89" s="20"/>
      <c r="AL89" s="20"/>
      <c r="AN89" s="14"/>
    </row>
    <row r="90" spans="2:40" s="13" customFormat="1" ht="15">
      <c r="B90" s="31"/>
      <c r="C90" s="31"/>
      <c r="D90" s="31"/>
      <c r="E90" s="8"/>
      <c r="F90" s="8"/>
      <c r="G90" s="8"/>
      <c r="H90" s="8"/>
      <c r="I90" s="8"/>
      <c r="J90" s="8"/>
      <c r="K90" s="8"/>
      <c r="L90" s="8"/>
      <c r="M90" s="8"/>
      <c r="N90" s="8"/>
      <c r="O90" s="18"/>
      <c r="P90" s="39"/>
      <c r="Q90" s="39"/>
      <c r="R90" s="39"/>
      <c r="S90" s="39"/>
      <c r="T90" s="39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20"/>
      <c r="AG90" s="55"/>
      <c r="AH90" s="20"/>
      <c r="AI90" s="20"/>
      <c r="AJ90" s="20"/>
      <c r="AK90" s="20"/>
      <c r="AL90" s="20"/>
      <c r="AN90" s="14"/>
    </row>
    <row r="91" spans="2:40" s="13" customFormat="1" ht="15">
      <c r="B91" s="31"/>
      <c r="C91" s="31"/>
      <c r="D91" s="31"/>
      <c r="E91" s="8"/>
      <c r="F91" s="8"/>
      <c r="G91" s="8"/>
      <c r="H91" s="8"/>
      <c r="I91" s="8"/>
      <c r="J91" s="8"/>
      <c r="K91" s="8"/>
      <c r="L91" s="8"/>
      <c r="M91" s="8"/>
      <c r="N91" s="8"/>
      <c r="O91" s="18"/>
      <c r="P91" s="39"/>
      <c r="Q91" s="39"/>
      <c r="R91" s="39"/>
      <c r="S91" s="39"/>
      <c r="T91" s="39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20"/>
      <c r="AG91" s="55"/>
      <c r="AH91" s="20"/>
      <c r="AI91" s="20"/>
      <c r="AJ91" s="20"/>
      <c r="AK91" s="20"/>
      <c r="AL91" s="20"/>
      <c r="AN91" s="14"/>
    </row>
    <row r="92" spans="2:40" s="13" customFormat="1" ht="15">
      <c r="B92" s="31"/>
      <c r="C92" s="31"/>
      <c r="D92" s="31"/>
      <c r="E92" s="8"/>
      <c r="F92" s="8"/>
      <c r="G92" s="8"/>
      <c r="H92" s="8"/>
      <c r="I92" s="8"/>
      <c r="J92" s="8"/>
      <c r="K92" s="8"/>
      <c r="L92" s="8"/>
      <c r="M92" s="8"/>
      <c r="N92" s="8"/>
      <c r="O92" s="18"/>
      <c r="P92" s="39"/>
      <c r="Q92" s="39"/>
      <c r="R92" s="39"/>
      <c r="S92" s="39"/>
      <c r="T92" s="39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20"/>
      <c r="AG92" s="55"/>
      <c r="AH92" s="20"/>
      <c r="AI92" s="20"/>
      <c r="AJ92" s="20"/>
      <c r="AK92" s="20"/>
      <c r="AL92" s="20"/>
      <c r="AN92" s="14"/>
    </row>
    <row r="93" spans="2:40" s="13" customFormat="1" ht="15">
      <c r="B93" s="31"/>
      <c r="C93" s="31"/>
      <c r="D93" s="31"/>
      <c r="E93" s="8"/>
      <c r="F93" s="8"/>
      <c r="G93" s="8"/>
      <c r="H93" s="8"/>
      <c r="I93" s="8"/>
      <c r="J93" s="8"/>
      <c r="K93" s="8"/>
      <c r="L93" s="8"/>
      <c r="M93" s="8"/>
      <c r="N93" s="8"/>
      <c r="O93" s="18"/>
      <c r="P93" s="39"/>
      <c r="Q93" s="39"/>
      <c r="R93" s="39"/>
      <c r="S93" s="39"/>
      <c r="T93" s="39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20"/>
      <c r="AG93" s="55"/>
      <c r="AH93" s="20"/>
      <c r="AI93" s="20"/>
      <c r="AJ93" s="20"/>
      <c r="AK93" s="20"/>
      <c r="AL93" s="20"/>
      <c r="AN93" s="14"/>
    </row>
    <row r="94" spans="2:40" s="13" customFormat="1" ht="15">
      <c r="B94" s="31"/>
      <c r="C94" s="31"/>
      <c r="D94" s="31"/>
      <c r="E94" s="8"/>
      <c r="F94" s="8"/>
      <c r="G94" s="8"/>
      <c r="H94" s="8"/>
      <c r="I94" s="8"/>
      <c r="J94" s="8"/>
      <c r="K94" s="8"/>
      <c r="L94" s="8"/>
      <c r="M94" s="8"/>
      <c r="N94" s="8"/>
      <c r="O94" s="18"/>
      <c r="P94" s="39"/>
      <c r="Q94" s="39"/>
      <c r="R94" s="39"/>
      <c r="S94" s="39"/>
      <c r="T94" s="39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20"/>
      <c r="AG94" s="55"/>
      <c r="AH94" s="20"/>
      <c r="AI94" s="20"/>
      <c r="AJ94" s="20"/>
      <c r="AK94" s="20"/>
      <c r="AL94" s="20"/>
      <c r="AN94" s="14"/>
    </row>
    <row r="95" spans="2:40" s="13" customFormat="1" ht="15">
      <c r="B95" s="31"/>
      <c r="C95" s="31"/>
      <c r="D95" s="31"/>
      <c r="E95" s="8"/>
      <c r="F95" s="8"/>
      <c r="G95" s="8"/>
      <c r="H95" s="8"/>
      <c r="I95" s="8"/>
      <c r="J95" s="8"/>
      <c r="K95" s="8"/>
      <c r="L95" s="8"/>
      <c r="M95" s="8"/>
      <c r="N95" s="8"/>
      <c r="O95" s="18"/>
      <c r="P95" s="39"/>
      <c r="Q95" s="39"/>
      <c r="R95" s="39"/>
      <c r="S95" s="39"/>
      <c r="T95" s="39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20"/>
      <c r="AG95" s="55"/>
      <c r="AH95" s="20"/>
      <c r="AI95" s="20"/>
      <c r="AJ95" s="20"/>
      <c r="AK95" s="20"/>
      <c r="AL95" s="20"/>
      <c r="AN95" s="14"/>
    </row>
    <row r="96" spans="2:40" s="13" customFormat="1" ht="15">
      <c r="B96" s="31"/>
      <c r="C96" s="31"/>
      <c r="D96" s="31"/>
      <c r="E96" s="8"/>
      <c r="F96" s="8"/>
      <c r="G96" s="8"/>
      <c r="H96" s="8"/>
      <c r="I96" s="8"/>
      <c r="J96" s="8"/>
      <c r="K96" s="8"/>
      <c r="L96" s="8"/>
      <c r="M96" s="8"/>
      <c r="N96" s="8"/>
      <c r="O96" s="18"/>
      <c r="P96" s="39"/>
      <c r="Q96" s="39"/>
      <c r="R96" s="39"/>
      <c r="S96" s="39"/>
      <c r="T96" s="39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0"/>
      <c r="AG96" s="55"/>
      <c r="AH96" s="20"/>
      <c r="AI96" s="20"/>
      <c r="AJ96" s="20"/>
      <c r="AK96" s="20"/>
      <c r="AL96" s="20"/>
      <c r="AN96" s="14"/>
    </row>
    <row r="97" spans="2:40" s="13" customFormat="1" ht="15">
      <c r="B97" s="31"/>
      <c r="C97" s="31"/>
      <c r="D97" s="31"/>
      <c r="E97" s="8"/>
      <c r="F97" s="8"/>
      <c r="G97" s="8"/>
      <c r="H97" s="8"/>
      <c r="I97" s="8"/>
      <c r="J97" s="8"/>
      <c r="K97" s="8"/>
      <c r="L97" s="8"/>
      <c r="M97" s="8"/>
      <c r="N97" s="8"/>
      <c r="O97" s="18"/>
      <c r="P97" s="39"/>
      <c r="Q97" s="39"/>
      <c r="R97" s="39"/>
      <c r="S97" s="39"/>
      <c r="T97" s="39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20"/>
      <c r="AG97" s="55"/>
      <c r="AH97" s="20"/>
      <c r="AI97" s="20"/>
      <c r="AJ97" s="20"/>
      <c r="AK97" s="20"/>
      <c r="AL97" s="20"/>
      <c r="AN97" s="14"/>
    </row>
    <row r="98" spans="2:40" s="13" customFormat="1" ht="15">
      <c r="B98" s="31"/>
      <c r="C98" s="31"/>
      <c r="D98" s="31"/>
      <c r="E98" s="8"/>
      <c r="F98" s="8"/>
      <c r="G98" s="8"/>
      <c r="H98" s="8"/>
      <c r="I98" s="8"/>
      <c r="J98" s="8"/>
      <c r="K98" s="8"/>
      <c r="L98" s="8"/>
      <c r="M98" s="8"/>
      <c r="N98" s="8"/>
      <c r="O98" s="18"/>
      <c r="P98" s="39"/>
      <c r="Q98" s="39"/>
      <c r="R98" s="39"/>
      <c r="S98" s="39"/>
      <c r="T98" s="39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20"/>
      <c r="AG98" s="55"/>
      <c r="AH98" s="20"/>
      <c r="AI98" s="20"/>
      <c r="AJ98" s="20"/>
      <c r="AK98" s="20"/>
      <c r="AL98" s="20"/>
      <c r="AN98" s="14"/>
    </row>
    <row r="99" spans="2:40" s="13" customFormat="1" ht="15">
      <c r="B99" s="31"/>
      <c r="C99" s="31"/>
      <c r="D99" s="31"/>
      <c r="E99" s="8"/>
      <c r="F99" s="8"/>
      <c r="G99" s="8"/>
      <c r="H99" s="8"/>
      <c r="I99" s="8"/>
      <c r="J99" s="8"/>
      <c r="K99" s="8"/>
      <c r="L99" s="8"/>
      <c r="M99" s="8"/>
      <c r="N99" s="8"/>
      <c r="O99" s="18"/>
      <c r="P99" s="39"/>
      <c r="Q99" s="39"/>
      <c r="R99" s="39"/>
      <c r="S99" s="39"/>
      <c r="T99" s="39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20"/>
      <c r="AG99" s="55"/>
      <c r="AH99" s="20"/>
      <c r="AI99" s="20"/>
      <c r="AJ99" s="20"/>
      <c r="AK99" s="20"/>
      <c r="AL99" s="20"/>
      <c r="AN99" s="14"/>
    </row>
    <row r="100" spans="2:40" s="13" customFormat="1" ht="15">
      <c r="B100" s="31"/>
      <c r="C100" s="31"/>
      <c r="D100" s="3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8"/>
      <c r="P100" s="39"/>
      <c r="Q100" s="39"/>
      <c r="R100" s="39"/>
      <c r="S100" s="39"/>
      <c r="T100" s="39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20"/>
      <c r="AG100" s="55"/>
      <c r="AH100" s="20"/>
      <c r="AI100" s="20"/>
      <c r="AJ100" s="20"/>
      <c r="AK100" s="20"/>
      <c r="AL100" s="20"/>
      <c r="AN100" s="14"/>
    </row>
    <row r="101" spans="2:40" s="13" customFormat="1" ht="15">
      <c r="B101" s="31"/>
      <c r="C101" s="31"/>
      <c r="D101" s="3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8"/>
      <c r="P101" s="39"/>
      <c r="Q101" s="39"/>
      <c r="R101" s="39"/>
      <c r="S101" s="39"/>
      <c r="T101" s="39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20"/>
      <c r="AG101" s="55"/>
      <c r="AH101" s="20"/>
      <c r="AI101" s="20"/>
      <c r="AJ101" s="20"/>
      <c r="AK101" s="20"/>
      <c r="AL101" s="20"/>
      <c r="AN101" s="14"/>
    </row>
    <row r="102" spans="2:40" s="13" customFormat="1" ht="15">
      <c r="B102" s="31"/>
      <c r="C102" s="31"/>
      <c r="D102" s="3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8"/>
      <c r="P102" s="39"/>
      <c r="Q102" s="39"/>
      <c r="R102" s="39"/>
      <c r="S102" s="39"/>
      <c r="T102" s="39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20"/>
      <c r="AG102" s="55"/>
      <c r="AH102" s="20"/>
      <c r="AI102" s="20"/>
      <c r="AJ102" s="20"/>
      <c r="AK102" s="20"/>
      <c r="AL102" s="20"/>
      <c r="AN102" s="14"/>
    </row>
    <row r="103" spans="2:40" s="13" customFormat="1" ht="15">
      <c r="B103" s="31"/>
      <c r="C103" s="31"/>
      <c r="D103" s="3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8"/>
      <c r="P103" s="39"/>
      <c r="Q103" s="39"/>
      <c r="R103" s="39"/>
      <c r="S103" s="39"/>
      <c r="T103" s="39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20"/>
      <c r="AG103" s="55"/>
      <c r="AH103" s="20"/>
      <c r="AI103" s="20"/>
      <c r="AJ103" s="20"/>
      <c r="AK103" s="20"/>
      <c r="AL103" s="20"/>
      <c r="AN103" s="14"/>
    </row>
    <row r="104" spans="2:40" s="13" customFormat="1" ht="15">
      <c r="B104" s="31"/>
      <c r="C104" s="31"/>
      <c r="D104" s="3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8"/>
      <c r="P104" s="39"/>
      <c r="Q104" s="39"/>
      <c r="R104" s="39"/>
      <c r="S104" s="39"/>
      <c r="T104" s="39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20"/>
      <c r="AG104" s="55"/>
      <c r="AH104" s="20"/>
      <c r="AI104" s="20"/>
      <c r="AJ104" s="20"/>
      <c r="AK104" s="20"/>
      <c r="AL104" s="20"/>
      <c r="AN104" s="14"/>
    </row>
    <row r="105" spans="2:40" s="13" customFormat="1" ht="15">
      <c r="B105" s="31"/>
      <c r="C105" s="31"/>
      <c r="D105" s="3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8"/>
      <c r="P105" s="39"/>
      <c r="Q105" s="39"/>
      <c r="R105" s="39"/>
      <c r="S105" s="39"/>
      <c r="T105" s="39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20"/>
      <c r="AG105" s="55"/>
      <c r="AH105" s="20"/>
      <c r="AI105" s="20"/>
      <c r="AJ105" s="20"/>
      <c r="AK105" s="20"/>
      <c r="AL105" s="20"/>
      <c r="AN105" s="14"/>
    </row>
    <row r="106" spans="2:40" s="13" customFormat="1" ht="15">
      <c r="B106" s="31"/>
      <c r="C106" s="31"/>
      <c r="D106" s="3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8"/>
      <c r="P106" s="39"/>
      <c r="Q106" s="39"/>
      <c r="R106" s="39"/>
      <c r="S106" s="39"/>
      <c r="T106" s="39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20"/>
      <c r="AG106" s="55"/>
      <c r="AH106" s="20"/>
      <c r="AI106" s="20"/>
      <c r="AJ106" s="20"/>
      <c r="AK106" s="20"/>
      <c r="AL106" s="20"/>
      <c r="AN106" s="14"/>
    </row>
    <row r="107" spans="2:40" s="13" customFormat="1" ht="15">
      <c r="B107" s="31"/>
      <c r="C107" s="31"/>
      <c r="D107" s="3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8"/>
      <c r="P107" s="39"/>
      <c r="Q107" s="39"/>
      <c r="R107" s="39"/>
      <c r="S107" s="39"/>
      <c r="T107" s="39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20"/>
      <c r="AG107" s="55"/>
      <c r="AH107" s="20"/>
      <c r="AI107" s="20"/>
      <c r="AJ107" s="20"/>
      <c r="AK107" s="20"/>
      <c r="AL107" s="20"/>
      <c r="AN107" s="14"/>
    </row>
    <row r="108" spans="2:40" s="13" customFormat="1" ht="15">
      <c r="B108" s="31"/>
      <c r="C108" s="31"/>
      <c r="D108" s="3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8"/>
      <c r="P108" s="39"/>
      <c r="Q108" s="39"/>
      <c r="R108" s="39"/>
      <c r="S108" s="39"/>
      <c r="T108" s="39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20"/>
      <c r="AG108" s="55"/>
      <c r="AH108" s="20"/>
      <c r="AI108" s="20"/>
      <c r="AJ108" s="20"/>
      <c r="AK108" s="20"/>
      <c r="AL108" s="20"/>
      <c r="AN108" s="14"/>
    </row>
    <row r="109" spans="2:40" s="13" customFormat="1" ht="15">
      <c r="B109" s="31"/>
      <c r="C109" s="31"/>
      <c r="D109" s="3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8"/>
      <c r="P109" s="39"/>
      <c r="Q109" s="39"/>
      <c r="R109" s="39"/>
      <c r="S109" s="39"/>
      <c r="T109" s="39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20"/>
      <c r="AG109" s="55"/>
      <c r="AH109" s="20"/>
      <c r="AI109" s="20"/>
      <c r="AJ109" s="20"/>
      <c r="AK109" s="20"/>
      <c r="AL109" s="20"/>
      <c r="AN109" s="14"/>
    </row>
    <row r="110" spans="2:40" s="13" customFormat="1" ht="15">
      <c r="B110" s="31"/>
      <c r="C110" s="31"/>
      <c r="D110" s="3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8"/>
      <c r="P110" s="39"/>
      <c r="Q110" s="39"/>
      <c r="R110" s="39"/>
      <c r="S110" s="39"/>
      <c r="T110" s="39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20"/>
      <c r="AG110" s="55"/>
      <c r="AH110" s="20"/>
      <c r="AI110" s="20"/>
      <c r="AJ110" s="20"/>
      <c r="AK110" s="20"/>
      <c r="AL110" s="20"/>
      <c r="AN110" s="14"/>
    </row>
    <row r="111" spans="2:40" s="13" customFormat="1" ht="15">
      <c r="B111" s="31"/>
      <c r="C111" s="31"/>
      <c r="D111" s="3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8"/>
      <c r="P111" s="39"/>
      <c r="Q111" s="39"/>
      <c r="R111" s="39"/>
      <c r="S111" s="39"/>
      <c r="T111" s="39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20"/>
      <c r="AG111" s="55"/>
      <c r="AH111" s="20"/>
      <c r="AI111" s="20"/>
      <c r="AJ111" s="20"/>
      <c r="AK111" s="20"/>
      <c r="AL111" s="20"/>
      <c r="AN111" s="14"/>
    </row>
    <row r="112" spans="2:40" s="13" customFormat="1" ht="15">
      <c r="B112" s="31"/>
      <c r="C112" s="31"/>
      <c r="D112" s="3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8"/>
      <c r="P112" s="39"/>
      <c r="Q112" s="39"/>
      <c r="R112" s="39"/>
      <c r="S112" s="39"/>
      <c r="T112" s="39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20"/>
      <c r="AG112" s="55"/>
      <c r="AH112" s="20"/>
      <c r="AI112" s="20"/>
      <c r="AJ112" s="20"/>
      <c r="AK112" s="20"/>
      <c r="AL112" s="20"/>
      <c r="AN112" s="14"/>
    </row>
    <row r="113" spans="2:40" s="13" customFormat="1" ht="15">
      <c r="B113" s="31"/>
      <c r="C113" s="31"/>
      <c r="D113" s="3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8"/>
      <c r="P113" s="39"/>
      <c r="Q113" s="39"/>
      <c r="R113" s="39"/>
      <c r="S113" s="39"/>
      <c r="T113" s="39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20"/>
      <c r="AG113" s="55"/>
      <c r="AH113" s="20"/>
      <c r="AI113" s="20"/>
      <c r="AJ113" s="20"/>
      <c r="AK113" s="20"/>
      <c r="AL113" s="20"/>
      <c r="AN113" s="14"/>
    </row>
    <row r="114" spans="2:40" s="13" customFormat="1" ht="15">
      <c r="B114" s="31"/>
      <c r="C114" s="31"/>
      <c r="D114" s="3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8"/>
      <c r="P114" s="39"/>
      <c r="Q114" s="39"/>
      <c r="R114" s="39"/>
      <c r="S114" s="39"/>
      <c r="T114" s="39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20"/>
      <c r="AG114" s="55"/>
      <c r="AH114" s="20"/>
      <c r="AI114" s="20"/>
      <c r="AJ114" s="20"/>
      <c r="AK114" s="20"/>
      <c r="AL114" s="20"/>
      <c r="AN114" s="14"/>
    </row>
    <row r="115" spans="2:40" s="13" customFormat="1" ht="15">
      <c r="B115" s="31"/>
      <c r="C115" s="31"/>
      <c r="D115" s="3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8"/>
      <c r="P115" s="39"/>
      <c r="Q115" s="39"/>
      <c r="R115" s="39"/>
      <c r="S115" s="39"/>
      <c r="T115" s="39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20"/>
      <c r="AG115" s="55"/>
      <c r="AH115" s="20"/>
      <c r="AI115" s="20"/>
      <c r="AJ115" s="20"/>
      <c r="AK115" s="20"/>
      <c r="AL115" s="20"/>
      <c r="AN115" s="14"/>
    </row>
    <row r="116" spans="2:40" s="13" customFormat="1" ht="15">
      <c r="B116" s="31"/>
      <c r="C116" s="31"/>
      <c r="D116" s="3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8"/>
      <c r="P116" s="39"/>
      <c r="Q116" s="39"/>
      <c r="R116" s="39"/>
      <c r="S116" s="39"/>
      <c r="T116" s="39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20"/>
      <c r="AG116" s="55"/>
      <c r="AH116" s="20"/>
      <c r="AI116" s="20"/>
      <c r="AJ116" s="20"/>
      <c r="AK116" s="20"/>
      <c r="AL116" s="20"/>
      <c r="AN116" s="14"/>
    </row>
    <row r="117" spans="2:40" s="13" customFormat="1" ht="15">
      <c r="B117" s="31"/>
      <c r="C117" s="31"/>
      <c r="D117" s="3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8"/>
      <c r="P117" s="39"/>
      <c r="Q117" s="39"/>
      <c r="R117" s="39"/>
      <c r="S117" s="39"/>
      <c r="T117" s="39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20"/>
      <c r="AG117" s="55"/>
      <c r="AH117" s="20"/>
      <c r="AI117" s="20"/>
      <c r="AJ117" s="20"/>
      <c r="AK117" s="20"/>
      <c r="AL117" s="20"/>
      <c r="AN117" s="14"/>
    </row>
    <row r="118" spans="2:40" s="13" customFormat="1" ht="15">
      <c r="B118" s="31"/>
      <c r="C118" s="31"/>
      <c r="D118" s="3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8"/>
      <c r="P118" s="39"/>
      <c r="Q118" s="39"/>
      <c r="R118" s="39"/>
      <c r="S118" s="39"/>
      <c r="T118" s="39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20"/>
      <c r="AG118" s="55"/>
      <c r="AH118" s="20"/>
      <c r="AI118" s="20"/>
      <c r="AJ118" s="20"/>
      <c r="AK118" s="20"/>
      <c r="AL118" s="20"/>
      <c r="AN118" s="14"/>
    </row>
    <row r="119" spans="2:40" s="13" customFormat="1" ht="15">
      <c r="B119" s="31"/>
      <c r="C119" s="31"/>
      <c r="D119" s="3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8"/>
      <c r="P119" s="39"/>
      <c r="Q119" s="39"/>
      <c r="R119" s="39"/>
      <c r="S119" s="39"/>
      <c r="T119" s="39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20"/>
      <c r="AG119" s="55"/>
      <c r="AH119" s="20"/>
      <c r="AI119" s="20"/>
      <c r="AJ119" s="20"/>
      <c r="AK119" s="20"/>
      <c r="AL119" s="20"/>
      <c r="AN119" s="14"/>
    </row>
    <row r="120" spans="2:40" s="13" customFormat="1" ht="15">
      <c r="B120" s="31"/>
      <c r="C120" s="31"/>
      <c r="D120" s="3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8"/>
      <c r="P120" s="39"/>
      <c r="Q120" s="39"/>
      <c r="R120" s="39"/>
      <c r="S120" s="39"/>
      <c r="T120" s="39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20"/>
      <c r="AG120" s="55"/>
      <c r="AH120" s="20"/>
      <c r="AI120" s="20"/>
      <c r="AJ120" s="20"/>
      <c r="AK120" s="20"/>
      <c r="AL120" s="20"/>
      <c r="AN120" s="14"/>
    </row>
    <row r="121" spans="2:40" s="13" customFormat="1" ht="15">
      <c r="B121" s="31"/>
      <c r="C121" s="31"/>
      <c r="D121" s="3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8"/>
      <c r="P121" s="39"/>
      <c r="Q121" s="39"/>
      <c r="R121" s="39"/>
      <c r="S121" s="39"/>
      <c r="T121" s="39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20"/>
      <c r="AG121" s="55"/>
      <c r="AH121" s="20"/>
      <c r="AI121" s="20"/>
      <c r="AJ121" s="20"/>
      <c r="AK121" s="20"/>
      <c r="AL121" s="20"/>
      <c r="AN121" s="14"/>
    </row>
    <row r="122" spans="2:40" s="13" customFormat="1" ht="15">
      <c r="B122" s="31"/>
      <c r="C122" s="31"/>
      <c r="D122" s="3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8"/>
      <c r="P122" s="39"/>
      <c r="Q122" s="39"/>
      <c r="R122" s="39"/>
      <c r="S122" s="39"/>
      <c r="T122" s="39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20"/>
      <c r="AG122" s="55"/>
      <c r="AH122" s="20"/>
      <c r="AI122" s="20"/>
      <c r="AJ122" s="20"/>
      <c r="AK122" s="20"/>
      <c r="AL122" s="20"/>
      <c r="AN122" s="14"/>
    </row>
    <row r="123" spans="2:40" s="13" customFormat="1" ht="15">
      <c r="B123" s="31"/>
      <c r="C123" s="31"/>
      <c r="D123" s="3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8"/>
      <c r="P123" s="39"/>
      <c r="Q123" s="39"/>
      <c r="R123" s="39"/>
      <c r="S123" s="39"/>
      <c r="T123" s="39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20"/>
      <c r="AG123" s="55"/>
      <c r="AH123" s="20"/>
      <c r="AI123" s="20"/>
      <c r="AJ123" s="20"/>
      <c r="AK123" s="20"/>
      <c r="AL123" s="20"/>
      <c r="AN123" s="14"/>
    </row>
    <row r="124" spans="2:40" s="13" customFormat="1" ht="15">
      <c r="B124" s="31"/>
      <c r="C124" s="31"/>
      <c r="D124" s="3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8"/>
      <c r="P124" s="39"/>
      <c r="Q124" s="39"/>
      <c r="R124" s="39"/>
      <c r="S124" s="39"/>
      <c r="T124" s="39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20"/>
      <c r="AG124" s="55"/>
      <c r="AH124" s="20"/>
      <c r="AI124" s="20"/>
      <c r="AJ124" s="20"/>
      <c r="AK124" s="20"/>
      <c r="AL124" s="20"/>
      <c r="AN124" s="14"/>
    </row>
    <row r="125" spans="2:40" s="13" customFormat="1" ht="15">
      <c r="B125" s="31"/>
      <c r="C125" s="31"/>
      <c r="D125" s="3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8"/>
      <c r="P125" s="39"/>
      <c r="Q125" s="39"/>
      <c r="R125" s="39"/>
      <c r="S125" s="39"/>
      <c r="T125" s="39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20"/>
      <c r="AG125" s="55"/>
      <c r="AH125" s="20"/>
      <c r="AI125" s="20"/>
      <c r="AJ125" s="20"/>
      <c r="AK125" s="20"/>
      <c r="AL125" s="20"/>
      <c r="AN125" s="14"/>
    </row>
    <row r="126" spans="2:40" s="13" customFormat="1" ht="15">
      <c r="B126" s="31"/>
      <c r="C126" s="31"/>
      <c r="D126" s="3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  <c r="P126" s="39"/>
      <c r="Q126" s="39"/>
      <c r="R126" s="39"/>
      <c r="S126" s="39"/>
      <c r="T126" s="39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20"/>
      <c r="AG126" s="55"/>
      <c r="AH126" s="20"/>
      <c r="AI126" s="20"/>
      <c r="AJ126" s="20"/>
      <c r="AK126" s="20"/>
      <c r="AL126" s="20"/>
      <c r="AN126" s="14"/>
    </row>
    <row r="127" spans="2:40" s="13" customFormat="1" ht="15">
      <c r="B127" s="31"/>
      <c r="C127" s="31"/>
      <c r="D127" s="3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8"/>
      <c r="P127" s="39"/>
      <c r="Q127" s="39"/>
      <c r="R127" s="39"/>
      <c r="S127" s="39"/>
      <c r="T127" s="39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20"/>
      <c r="AG127" s="55"/>
      <c r="AH127" s="20"/>
      <c r="AI127" s="20"/>
      <c r="AJ127" s="20"/>
      <c r="AK127" s="20"/>
      <c r="AL127" s="20"/>
      <c r="AN127" s="14"/>
    </row>
    <row r="128" spans="2:40" s="13" customFormat="1" ht="15">
      <c r="B128" s="31"/>
      <c r="C128" s="31"/>
      <c r="D128" s="3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8"/>
      <c r="P128" s="39"/>
      <c r="Q128" s="39"/>
      <c r="R128" s="39"/>
      <c r="S128" s="39"/>
      <c r="T128" s="39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20"/>
      <c r="AG128" s="55"/>
      <c r="AH128" s="20"/>
      <c r="AI128" s="20"/>
      <c r="AJ128" s="20"/>
      <c r="AK128" s="20"/>
      <c r="AL128" s="20"/>
      <c r="AN128" s="14"/>
    </row>
    <row r="129" spans="2:40" s="13" customFormat="1" ht="15">
      <c r="B129" s="31"/>
      <c r="C129" s="31"/>
      <c r="D129" s="3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8"/>
      <c r="P129" s="39"/>
      <c r="Q129" s="39"/>
      <c r="R129" s="39"/>
      <c r="S129" s="39"/>
      <c r="T129" s="39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20"/>
      <c r="AG129" s="55"/>
      <c r="AH129" s="20"/>
      <c r="AI129" s="20"/>
      <c r="AJ129" s="20"/>
      <c r="AK129" s="20"/>
      <c r="AL129" s="20"/>
      <c r="AN129" s="14"/>
    </row>
    <row r="130" spans="2:40" s="13" customFormat="1" ht="15">
      <c r="B130" s="31"/>
      <c r="C130" s="31"/>
      <c r="D130" s="3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8"/>
      <c r="P130" s="39"/>
      <c r="Q130" s="39"/>
      <c r="R130" s="39"/>
      <c r="S130" s="39"/>
      <c r="T130" s="39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20"/>
      <c r="AG130" s="55"/>
      <c r="AH130" s="20"/>
      <c r="AI130" s="20"/>
      <c r="AJ130" s="20"/>
      <c r="AK130" s="20"/>
      <c r="AL130" s="20"/>
      <c r="AN130" s="14"/>
    </row>
    <row r="131" spans="2:40" s="13" customFormat="1" ht="15">
      <c r="B131" s="31"/>
      <c r="C131" s="31"/>
      <c r="D131" s="3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8"/>
      <c r="P131" s="39"/>
      <c r="Q131" s="39"/>
      <c r="R131" s="39"/>
      <c r="S131" s="39"/>
      <c r="T131" s="39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20"/>
      <c r="AG131" s="55"/>
      <c r="AH131" s="20"/>
      <c r="AI131" s="20"/>
      <c r="AJ131" s="20"/>
      <c r="AK131" s="20"/>
      <c r="AL131" s="20"/>
      <c r="AN131" s="14"/>
    </row>
    <row r="132" spans="2:40" s="13" customFormat="1" ht="15">
      <c r="B132" s="31"/>
      <c r="C132" s="31"/>
      <c r="D132" s="3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8"/>
      <c r="P132" s="39"/>
      <c r="Q132" s="39"/>
      <c r="R132" s="39"/>
      <c r="S132" s="39"/>
      <c r="T132" s="39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20"/>
      <c r="AG132" s="55"/>
      <c r="AH132" s="20"/>
      <c r="AI132" s="20"/>
      <c r="AJ132" s="20"/>
      <c r="AK132" s="20"/>
      <c r="AL132" s="20"/>
      <c r="AN132" s="14"/>
    </row>
    <row r="133" spans="2:40" s="13" customFormat="1" ht="15">
      <c r="B133" s="31"/>
      <c r="C133" s="31"/>
      <c r="D133" s="3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8"/>
      <c r="P133" s="39"/>
      <c r="Q133" s="39"/>
      <c r="R133" s="39"/>
      <c r="S133" s="39"/>
      <c r="T133" s="39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20"/>
      <c r="AG133" s="55"/>
      <c r="AH133" s="20"/>
      <c r="AI133" s="20"/>
      <c r="AJ133" s="20"/>
      <c r="AK133" s="20"/>
      <c r="AL133" s="20"/>
      <c r="AN133" s="14"/>
    </row>
    <row r="134" spans="2:40" s="13" customFormat="1" ht="15">
      <c r="B134" s="31"/>
      <c r="C134" s="31"/>
      <c r="D134" s="3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8"/>
      <c r="P134" s="39"/>
      <c r="Q134" s="39"/>
      <c r="R134" s="39"/>
      <c r="S134" s="39"/>
      <c r="T134" s="39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20"/>
      <c r="AG134" s="55"/>
      <c r="AH134" s="20"/>
      <c r="AI134" s="20"/>
      <c r="AJ134" s="20"/>
      <c r="AK134" s="20"/>
      <c r="AL134" s="20"/>
      <c r="AN134" s="14"/>
    </row>
    <row r="135" spans="2:40" s="13" customFormat="1" ht="15">
      <c r="B135" s="31"/>
      <c r="C135" s="31"/>
      <c r="D135" s="3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8"/>
      <c r="P135" s="39"/>
      <c r="Q135" s="39"/>
      <c r="R135" s="39"/>
      <c r="S135" s="39"/>
      <c r="T135" s="39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20"/>
      <c r="AG135" s="55"/>
      <c r="AH135" s="20"/>
      <c r="AI135" s="20"/>
      <c r="AJ135" s="20"/>
      <c r="AK135" s="20"/>
      <c r="AL135" s="20"/>
      <c r="AN135" s="14"/>
    </row>
    <row r="136" spans="2:40" s="13" customFormat="1" ht="15">
      <c r="B136" s="31"/>
      <c r="C136" s="31"/>
      <c r="D136" s="3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8"/>
      <c r="P136" s="39"/>
      <c r="Q136" s="39"/>
      <c r="R136" s="39"/>
      <c r="S136" s="39"/>
      <c r="T136" s="39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20"/>
      <c r="AG136" s="55"/>
      <c r="AH136" s="20"/>
      <c r="AI136" s="20"/>
      <c r="AJ136" s="20"/>
      <c r="AK136" s="20"/>
      <c r="AL136" s="20"/>
      <c r="AN136" s="14"/>
    </row>
    <row r="137" spans="2:40" s="13" customFormat="1" ht="15">
      <c r="B137" s="31"/>
      <c r="C137" s="31"/>
      <c r="D137" s="3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8"/>
      <c r="P137" s="39"/>
      <c r="Q137" s="39"/>
      <c r="R137" s="39"/>
      <c r="S137" s="39"/>
      <c r="T137" s="39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20"/>
      <c r="AG137" s="55"/>
      <c r="AH137" s="20"/>
      <c r="AI137" s="20"/>
      <c r="AJ137" s="20"/>
      <c r="AK137" s="20"/>
      <c r="AL137" s="20"/>
      <c r="AN137" s="14"/>
    </row>
    <row r="138" spans="2:40" s="13" customFormat="1" ht="15">
      <c r="B138" s="31"/>
      <c r="C138" s="31"/>
      <c r="D138" s="3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8"/>
      <c r="P138" s="39"/>
      <c r="Q138" s="39"/>
      <c r="R138" s="39"/>
      <c r="S138" s="39"/>
      <c r="T138" s="39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20"/>
      <c r="AG138" s="55"/>
      <c r="AH138" s="20"/>
      <c r="AI138" s="20"/>
      <c r="AJ138" s="20"/>
      <c r="AK138" s="20"/>
      <c r="AL138" s="20"/>
      <c r="AN138" s="14"/>
    </row>
    <row r="139" spans="2:40" s="13" customFormat="1" ht="15">
      <c r="B139" s="31"/>
      <c r="C139" s="31"/>
      <c r="D139" s="3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8"/>
      <c r="P139" s="39"/>
      <c r="Q139" s="39"/>
      <c r="R139" s="39"/>
      <c r="S139" s="39"/>
      <c r="T139" s="39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20"/>
      <c r="AG139" s="55"/>
      <c r="AH139" s="20"/>
      <c r="AI139" s="20"/>
      <c r="AJ139" s="20"/>
      <c r="AK139" s="20"/>
      <c r="AL139" s="20"/>
      <c r="AN139" s="14"/>
    </row>
    <row r="140" spans="2:40" s="13" customFormat="1" ht="15">
      <c r="B140" s="31"/>
      <c r="C140" s="31"/>
      <c r="D140" s="3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8"/>
      <c r="P140" s="39"/>
      <c r="Q140" s="39"/>
      <c r="R140" s="39"/>
      <c r="S140" s="39"/>
      <c r="T140" s="39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20"/>
      <c r="AG140" s="55"/>
      <c r="AH140" s="20"/>
      <c r="AI140" s="20"/>
      <c r="AJ140" s="20"/>
      <c r="AK140" s="20"/>
      <c r="AL140" s="20"/>
      <c r="AN140" s="14"/>
    </row>
    <row r="141" spans="2:40" s="13" customFormat="1" ht="15">
      <c r="B141" s="31"/>
      <c r="C141" s="31"/>
      <c r="D141" s="3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8"/>
      <c r="P141" s="39"/>
      <c r="Q141" s="39"/>
      <c r="R141" s="39"/>
      <c r="S141" s="39"/>
      <c r="T141" s="39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20"/>
      <c r="AG141" s="55"/>
      <c r="AH141" s="20"/>
      <c r="AI141" s="20"/>
      <c r="AJ141" s="20"/>
      <c r="AK141" s="20"/>
      <c r="AL141" s="20"/>
      <c r="AN141" s="14"/>
    </row>
    <row r="142" spans="2:40" s="13" customFormat="1" ht="15">
      <c r="B142" s="31"/>
      <c r="C142" s="31"/>
      <c r="D142" s="3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8"/>
      <c r="P142" s="39"/>
      <c r="Q142" s="39"/>
      <c r="R142" s="39"/>
      <c r="S142" s="39"/>
      <c r="T142" s="39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20"/>
      <c r="AG142" s="55"/>
      <c r="AH142" s="20"/>
      <c r="AI142" s="20"/>
      <c r="AJ142" s="20"/>
      <c r="AK142" s="20"/>
      <c r="AL142" s="20"/>
      <c r="AN142" s="14"/>
    </row>
    <row r="143" spans="2:40" s="13" customFormat="1" ht="15">
      <c r="B143" s="31"/>
      <c r="C143" s="31"/>
      <c r="D143" s="3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8"/>
      <c r="P143" s="39"/>
      <c r="Q143" s="39"/>
      <c r="R143" s="39"/>
      <c r="S143" s="39"/>
      <c r="T143" s="39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20"/>
      <c r="AG143" s="55"/>
      <c r="AH143" s="20"/>
      <c r="AI143" s="20"/>
      <c r="AJ143" s="20"/>
      <c r="AK143" s="20"/>
      <c r="AL143" s="20"/>
      <c r="AN143" s="14"/>
    </row>
    <row r="144" spans="2:40" s="13" customFormat="1" ht="15">
      <c r="B144" s="31"/>
      <c r="C144" s="31"/>
      <c r="D144" s="3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8"/>
      <c r="P144" s="39"/>
      <c r="Q144" s="39"/>
      <c r="R144" s="39"/>
      <c r="S144" s="39"/>
      <c r="T144" s="39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20"/>
      <c r="AG144" s="55"/>
      <c r="AH144" s="20"/>
      <c r="AI144" s="20"/>
      <c r="AJ144" s="20"/>
      <c r="AK144" s="20"/>
      <c r="AL144" s="20"/>
      <c r="AN144" s="14"/>
    </row>
    <row r="145" spans="2:40" s="13" customFormat="1" ht="15">
      <c r="B145" s="31"/>
      <c r="C145" s="31"/>
      <c r="D145" s="3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8"/>
      <c r="P145" s="39"/>
      <c r="Q145" s="39"/>
      <c r="R145" s="39"/>
      <c r="S145" s="39"/>
      <c r="T145" s="39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20"/>
      <c r="AG145" s="55"/>
      <c r="AH145" s="20"/>
      <c r="AI145" s="20"/>
      <c r="AJ145" s="20"/>
      <c r="AK145" s="20"/>
      <c r="AL145" s="20"/>
      <c r="AN145" s="14"/>
    </row>
    <row r="146" spans="2:40" s="13" customFormat="1" ht="15">
      <c r="B146" s="31"/>
      <c r="C146" s="31"/>
      <c r="D146" s="3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8"/>
      <c r="P146" s="39"/>
      <c r="Q146" s="39"/>
      <c r="R146" s="39"/>
      <c r="S146" s="39"/>
      <c r="T146" s="39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20"/>
      <c r="AG146" s="55"/>
      <c r="AH146" s="20"/>
      <c r="AI146" s="20"/>
      <c r="AJ146" s="20"/>
      <c r="AK146" s="20"/>
      <c r="AL146" s="20"/>
      <c r="AN146" s="14"/>
    </row>
    <row r="147" spans="2:40" s="13" customFormat="1" ht="15">
      <c r="B147" s="31"/>
      <c r="C147" s="31"/>
      <c r="D147" s="3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8"/>
      <c r="P147" s="39"/>
      <c r="Q147" s="39"/>
      <c r="R147" s="39"/>
      <c r="S147" s="39"/>
      <c r="T147" s="39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20"/>
      <c r="AG147" s="55"/>
      <c r="AH147" s="20"/>
      <c r="AI147" s="20"/>
      <c r="AJ147" s="20"/>
      <c r="AK147" s="20"/>
      <c r="AL147" s="20"/>
      <c r="AN147" s="14"/>
    </row>
    <row r="148" spans="2:40" s="13" customFormat="1" ht="15">
      <c r="B148" s="31"/>
      <c r="C148" s="31"/>
      <c r="D148" s="3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"/>
      <c r="P148" s="39"/>
      <c r="Q148" s="39"/>
      <c r="R148" s="39"/>
      <c r="S148" s="39"/>
      <c r="T148" s="39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20"/>
      <c r="AG148" s="55"/>
      <c r="AH148" s="20"/>
      <c r="AI148" s="20"/>
      <c r="AJ148" s="20"/>
      <c r="AK148" s="20"/>
      <c r="AL148" s="20"/>
      <c r="AN148" s="14"/>
    </row>
    <row r="149" spans="2:40" s="13" customFormat="1" ht="15">
      <c r="B149" s="31"/>
      <c r="C149" s="31"/>
      <c r="D149" s="3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8"/>
      <c r="P149" s="39"/>
      <c r="Q149" s="39"/>
      <c r="R149" s="39"/>
      <c r="S149" s="39"/>
      <c r="T149" s="39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20"/>
      <c r="AG149" s="55"/>
      <c r="AH149" s="20"/>
      <c r="AI149" s="20"/>
      <c r="AJ149" s="20"/>
      <c r="AK149" s="20"/>
      <c r="AL149" s="20"/>
      <c r="AN149" s="14"/>
    </row>
    <row r="150" spans="2:40" s="13" customFormat="1" ht="15">
      <c r="B150" s="31"/>
      <c r="C150" s="31"/>
      <c r="D150" s="3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8"/>
      <c r="P150" s="39"/>
      <c r="Q150" s="39"/>
      <c r="R150" s="39"/>
      <c r="S150" s="39"/>
      <c r="T150" s="39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20"/>
      <c r="AG150" s="55"/>
      <c r="AH150" s="20"/>
      <c r="AI150" s="20"/>
      <c r="AJ150" s="20"/>
      <c r="AK150" s="20"/>
      <c r="AL150" s="20"/>
      <c r="AN150" s="14"/>
    </row>
    <row r="151" spans="2:40" s="13" customFormat="1" ht="15">
      <c r="B151" s="31"/>
      <c r="C151" s="31"/>
      <c r="D151" s="3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8"/>
      <c r="P151" s="39"/>
      <c r="Q151" s="39"/>
      <c r="R151" s="39"/>
      <c r="S151" s="39"/>
      <c r="T151" s="39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20"/>
      <c r="AG151" s="55"/>
      <c r="AH151" s="20"/>
      <c r="AI151" s="20"/>
      <c r="AJ151" s="20"/>
      <c r="AK151" s="20"/>
      <c r="AL151" s="20"/>
      <c r="AN151" s="14"/>
    </row>
    <row r="152" spans="2:40" s="13" customFormat="1" ht="15">
      <c r="B152" s="31"/>
      <c r="C152" s="31"/>
      <c r="D152" s="3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8"/>
      <c r="P152" s="39"/>
      <c r="Q152" s="39"/>
      <c r="R152" s="39"/>
      <c r="S152" s="39"/>
      <c r="T152" s="39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20"/>
      <c r="AG152" s="55"/>
      <c r="AH152" s="20"/>
      <c r="AI152" s="20"/>
      <c r="AJ152" s="20"/>
      <c r="AK152" s="20"/>
      <c r="AL152" s="20"/>
      <c r="AN152" s="14"/>
    </row>
    <row r="153" spans="2:40" s="13" customFormat="1" ht="15">
      <c r="B153" s="31"/>
      <c r="C153" s="31"/>
      <c r="D153" s="3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8"/>
      <c r="P153" s="39"/>
      <c r="Q153" s="39"/>
      <c r="R153" s="39"/>
      <c r="S153" s="39"/>
      <c r="T153" s="39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20"/>
      <c r="AG153" s="55"/>
      <c r="AH153" s="20"/>
      <c r="AI153" s="20"/>
      <c r="AJ153" s="20"/>
      <c r="AK153" s="20"/>
      <c r="AL153" s="20"/>
      <c r="AN153" s="14"/>
    </row>
    <row r="154" spans="2:40" s="13" customFormat="1" ht="15">
      <c r="B154" s="31"/>
      <c r="C154" s="31"/>
      <c r="D154" s="3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8"/>
      <c r="P154" s="39"/>
      <c r="Q154" s="39"/>
      <c r="R154" s="39"/>
      <c r="S154" s="39"/>
      <c r="T154" s="39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20"/>
      <c r="AG154" s="55"/>
      <c r="AH154" s="20"/>
      <c r="AI154" s="20"/>
      <c r="AJ154" s="20"/>
      <c r="AK154" s="20"/>
      <c r="AL154" s="20"/>
      <c r="AN154" s="14"/>
    </row>
    <row r="155" spans="2:40" s="13" customFormat="1" ht="15">
      <c r="B155" s="31"/>
      <c r="C155" s="31"/>
      <c r="D155" s="3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8"/>
      <c r="P155" s="39"/>
      <c r="Q155" s="39"/>
      <c r="R155" s="39"/>
      <c r="S155" s="39"/>
      <c r="T155" s="39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20"/>
      <c r="AG155" s="55"/>
      <c r="AH155" s="20"/>
      <c r="AI155" s="20"/>
      <c r="AJ155" s="20"/>
      <c r="AK155" s="20"/>
      <c r="AL155" s="20"/>
      <c r="AN155" s="14"/>
    </row>
    <row r="156" spans="2:40" s="13" customFormat="1" ht="15">
      <c r="B156" s="31"/>
      <c r="C156" s="31"/>
      <c r="D156" s="3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8"/>
      <c r="P156" s="39"/>
      <c r="Q156" s="39"/>
      <c r="R156" s="39"/>
      <c r="S156" s="39"/>
      <c r="T156" s="39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20"/>
      <c r="AG156" s="55"/>
      <c r="AH156" s="20"/>
      <c r="AI156" s="20"/>
      <c r="AJ156" s="20"/>
      <c r="AK156" s="20"/>
      <c r="AL156" s="20"/>
      <c r="AN156" s="14"/>
    </row>
    <row r="157" spans="2:40" s="13" customFormat="1" ht="15">
      <c r="B157" s="31"/>
      <c r="C157" s="31"/>
      <c r="D157" s="3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8"/>
      <c r="P157" s="39"/>
      <c r="Q157" s="39"/>
      <c r="R157" s="39"/>
      <c r="S157" s="39"/>
      <c r="T157" s="39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20"/>
      <c r="AG157" s="55"/>
      <c r="AH157" s="20"/>
      <c r="AI157" s="20"/>
      <c r="AJ157" s="20"/>
      <c r="AK157" s="20"/>
      <c r="AL157" s="20"/>
      <c r="AN157" s="14"/>
    </row>
    <row r="158" spans="2:40" s="13" customFormat="1" ht="15">
      <c r="B158" s="31"/>
      <c r="C158" s="31"/>
      <c r="D158" s="3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8"/>
      <c r="P158" s="39"/>
      <c r="Q158" s="39"/>
      <c r="R158" s="39"/>
      <c r="S158" s="39"/>
      <c r="T158" s="39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20"/>
      <c r="AG158" s="55"/>
      <c r="AH158" s="20"/>
      <c r="AI158" s="20"/>
      <c r="AJ158" s="20"/>
      <c r="AK158" s="20"/>
      <c r="AL158" s="20"/>
      <c r="AN158" s="14"/>
    </row>
    <row r="159" spans="2:40" s="13" customFormat="1" ht="15">
      <c r="B159" s="31"/>
      <c r="C159" s="31"/>
      <c r="D159" s="3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8"/>
      <c r="P159" s="39"/>
      <c r="Q159" s="39"/>
      <c r="R159" s="39"/>
      <c r="S159" s="39"/>
      <c r="T159" s="39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20"/>
      <c r="AG159" s="55"/>
      <c r="AH159" s="20"/>
      <c r="AI159" s="20"/>
      <c r="AJ159" s="20"/>
      <c r="AK159" s="20"/>
      <c r="AL159" s="20"/>
      <c r="AN159" s="14"/>
    </row>
    <row r="160" spans="2:40" s="13" customFormat="1" ht="15">
      <c r="B160" s="31"/>
      <c r="C160" s="31"/>
      <c r="D160" s="3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8"/>
      <c r="P160" s="39"/>
      <c r="Q160" s="39"/>
      <c r="R160" s="39"/>
      <c r="S160" s="39"/>
      <c r="T160" s="39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20"/>
      <c r="AG160" s="55"/>
      <c r="AH160" s="20"/>
      <c r="AI160" s="20"/>
      <c r="AJ160" s="20"/>
      <c r="AK160" s="20"/>
      <c r="AL160" s="20"/>
      <c r="AN160" s="14"/>
    </row>
    <row r="161" spans="2:40" s="13" customFormat="1" ht="15">
      <c r="B161" s="31"/>
      <c r="C161" s="31"/>
      <c r="D161" s="3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8"/>
      <c r="P161" s="39"/>
      <c r="Q161" s="39"/>
      <c r="R161" s="39"/>
      <c r="S161" s="39"/>
      <c r="T161" s="39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20"/>
      <c r="AG161" s="55"/>
      <c r="AH161" s="20"/>
      <c r="AI161" s="20"/>
      <c r="AJ161" s="20"/>
      <c r="AK161" s="20"/>
      <c r="AL161" s="20"/>
      <c r="AN161" s="14"/>
    </row>
    <row r="162" spans="2:40" s="13" customFormat="1" ht="15">
      <c r="B162" s="31"/>
      <c r="C162" s="31"/>
      <c r="D162" s="3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8"/>
      <c r="P162" s="39"/>
      <c r="Q162" s="39"/>
      <c r="R162" s="39"/>
      <c r="S162" s="39"/>
      <c r="T162" s="39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20"/>
      <c r="AG162" s="55"/>
      <c r="AH162" s="20"/>
      <c r="AI162" s="20"/>
      <c r="AJ162" s="20"/>
      <c r="AK162" s="20"/>
      <c r="AL162" s="20"/>
      <c r="AN162" s="14"/>
    </row>
    <row r="163" spans="2:40" s="13" customFormat="1" ht="15">
      <c r="B163" s="31"/>
      <c r="C163" s="31"/>
      <c r="D163" s="3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8"/>
      <c r="P163" s="39"/>
      <c r="Q163" s="39"/>
      <c r="R163" s="39"/>
      <c r="S163" s="39"/>
      <c r="T163" s="39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20"/>
      <c r="AG163" s="55"/>
      <c r="AH163" s="20"/>
      <c r="AI163" s="20"/>
      <c r="AJ163" s="20"/>
      <c r="AK163" s="20"/>
      <c r="AL163" s="20"/>
      <c r="AN163" s="14"/>
    </row>
    <row r="164" spans="2:40" s="13" customFormat="1" ht="15">
      <c r="B164" s="31"/>
      <c r="C164" s="31"/>
      <c r="D164" s="3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8"/>
      <c r="P164" s="39"/>
      <c r="Q164" s="39"/>
      <c r="R164" s="39"/>
      <c r="S164" s="39"/>
      <c r="T164" s="39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20"/>
      <c r="AG164" s="55"/>
      <c r="AH164" s="20"/>
      <c r="AI164" s="20"/>
      <c r="AJ164" s="20"/>
      <c r="AK164" s="20"/>
      <c r="AL164" s="20"/>
      <c r="AN164" s="14"/>
    </row>
    <row r="165" spans="2:40" s="13" customFormat="1" ht="15">
      <c r="B165" s="31"/>
      <c r="C165" s="31"/>
      <c r="D165" s="3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8"/>
      <c r="P165" s="39"/>
      <c r="Q165" s="39"/>
      <c r="R165" s="39"/>
      <c r="S165" s="39"/>
      <c r="T165" s="39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20"/>
      <c r="AG165" s="55"/>
      <c r="AH165" s="20"/>
      <c r="AI165" s="20"/>
      <c r="AJ165" s="20"/>
      <c r="AK165" s="20"/>
      <c r="AL165" s="20"/>
      <c r="AN165" s="14"/>
    </row>
    <row r="166" spans="2:40" s="13" customFormat="1" ht="15">
      <c r="B166" s="31"/>
      <c r="C166" s="31"/>
      <c r="D166" s="3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8"/>
      <c r="P166" s="39"/>
      <c r="Q166" s="39"/>
      <c r="R166" s="39"/>
      <c r="S166" s="39"/>
      <c r="T166" s="39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20"/>
      <c r="AG166" s="55"/>
      <c r="AH166" s="20"/>
      <c r="AI166" s="20"/>
      <c r="AJ166" s="20"/>
      <c r="AK166" s="20"/>
      <c r="AL166" s="20"/>
      <c r="AN166" s="14"/>
    </row>
    <row r="167" spans="2:40" s="13" customFormat="1" ht="15">
      <c r="B167" s="31"/>
      <c r="C167" s="31"/>
      <c r="D167" s="3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8"/>
      <c r="P167" s="39"/>
      <c r="Q167" s="39"/>
      <c r="R167" s="39"/>
      <c r="S167" s="39"/>
      <c r="T167" s="39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20"/>
      <c r="AG167" s="55"/>
      <c r="AH167" s="20"/>
      <c r="AI167" s="20"/>
      <c r="AJ167" s="20"/>
      <c r="AK167" s="20"/>
      <c r="AL167" s="20"/>
      <c r="AN167" s="14"/>
    </row>
    <row r="168" spans="2:40" s="13" customFormat="1" ht="15">
      <c r="B168" s="31"/>
      <c r="C168" s="31"/>
      <c r="D168" s="3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8"/>
      <c r="P168" s="39"/>
      <c r="Q168" s="39"/>
      <c r="R168" s="39"/>
      <c r="S168" s="39"/>
      <c r="T168" s="39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20"/>
      <c r="AG168" s="55"/>
      <c r="AH168" s="20"/>
      <c r="AI168" s="20"/>
      <c r="AJ168" s="20"/>
      <c r="AK168" s="20"/>
      <c r="AL168" s="20"/>
      <c r="AN168" s="14"/>
    </row>
    <row r="169" spans="2:40" s="13" customFormat="1" ht="15">
      <c r="B169" s="31"/>
      <c r="C169" s="31"/>
      <c r="D169" s="3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8"/>
      <c r="P169" s="39"/>
      <c r="Q169" s="39"/>
      <c r="R169" s="39"/>
      <c r="S169" s="39"/>
      <c r="T169" s="39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20"/>
      <c r="AG169" s="55"/>
      <c r="AH169" s="20"/>
      <c r="AI169" s="20"/>
      <c r="AJ169" s="20"/>
      <c r="AK169" s="20"/>
      <c r="AL169" s="20"/>
      <c r="AN169" s="14"/>
    </row>
    <row r="170" spans="2:40" s="13" customFormat="1" ht="15">
      <c r="B170" s="31"/>
      <c r="C170" s="31"/>
      <c r="D170" s="3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8"/>
      <c r="P170" s="39"/>
      <c r="Q170" s="39"/>
      <c r="R170" s="39"/>
      <c r="S170" s="39"/>
      <c r="T170" s="39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20"/>
      <c r="AG170" s="55"/>
      <c r="AH170" s="20"/>
      <c r="AI170" s="20"/>
      <c r="AJ170" s="20"/>
      <c r="AK170" s="20"/>
      <c r="AL170" s="20"/>
      <c r="AN170" s="14"/>
    </row>
    <row r="171" spans="2:40" s="13" customFormat="1" ht="15">
      <c r="B171" s="31"/>
      <c r="C171" s="31"/>
      <c r="D171" s="3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8"/>
      <c r="P171" s="39"/>
      <c r="Q171" s="39"/>
      <c r="R171" s="39"/>
      <c r="S171" s="39"/>
      <c r="T171" s="39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20"/>
      <c r="AG171" s="55"/>
      <c r="AH171" s="20"/>
      <c r="AI171" s="20"/>
      <c r="AJ171" s="20"/>
      <c r="AK171" s="20"/>
      <c r="AL171" s="20"/>
      <c r="AN171" s="14"/>
    </row>
    <row r="172" spans="2:40" s="13" customFormat="1" ht="15">
      <c r="B172" s="31"/>
      <c r="C172" s="31"/>
      <c r="D172" s="3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8"/>
      <c r="P172" s="39"/>
      <c r="Q172" s="39"/>
      <c r="R172" s="39"/>
      <c r="S172" s="39"/>
      <c r="T172" s="39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20"/>
      <c r="AG172" s="55"/>
      <c r="AH172" s="20"/>
      <c r="AI172" s="20"/>
      <c r="AJ172" s="20"/>
      <c r="AK172" s="20"/>
      <c r="AL172" s="20"/>
      <c r="AN172" s="14"/>
    </row>
    <row r="173" spans="2:40" s="13" customFormat="1" ht="15">
      <c r="B173" s="31"/>
      <c r="C173" s="31"/>
      <c r="D173" s="3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8"/>
      <c r="P173" s="39"/>
      <c r="Q173" s="39"/>
      <c r="R173" s="39"/>
      <c r="S173" s="39"/>
      <c r="T173" s="39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20"/>
      <c r="AG173" s="55"/>
      <c r="AH173" s="20"/>
      <c r="AI173" s="20"/>
      <c r="AJ173" s="20"/>
      <c r="AK173" s="20"/>
      <c r="AL173" s="20"/>
      <c r="AN173" s="14"/>
    </row>
    <row r="174" spans="2:40" s="13" customFormat="1" ht="15">
      <c r="B174" s="31"/>
      <c r="C174" s="31"/>
      <c r="D174" s="3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8"/>
      <c r="P174" s="39"/>
      <c r="Q174" s="39"/>
      <c r="R174" s="39"/>
      <c r="S174" s="39"/>
      <c r="T174" s="39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20"/>
      <c r="AG174" s="55"/>
      <c r="AH174" s="20"/>
      <c r="AI174" s="20"/>
      <c r="AJ174" s="20"/>
      <c r="AK174" s="20"/>
      <c r="AL174" s="20"/>
      <c r="AN174" s="14"/>
    </row>
    <row r="175" spans="2:40" s="13" customFormat="1" ht="15">
      <c r="B175" s="31"/>
      <c r="C175" s="31"/>
      <c r="D175" s="3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8"/>
      <c r="P175" s="39"/>
      <c r="Q175" s="39"/>
      <c r="R175" s="39"/>
      <c r="S175" s="39"/>
      <c r="T175" s="39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20"/>
      <c r="AG175" s="55"/>
      <c r="AH175" s="20"/>
      <c r="AI175" s="20"/>
      <c r="AJ175" s="20"/>
      <c r="AK175" s="20"/>
      <c r="AL175" s="20"/>
      <c r="AN175" s="14"/>
    </row>
    <row r="176" spans="2:40" s="13" customFormat="1" ht="15">
      <c r="B176" s="31"/>
      <c r="C176" s="31"/>
      <c r="D176" s="3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8"/>
      <c r="P176" s="39"/>
      <c r="Q176" s="39"/>
      <c r="R176" s="39"/>
      <c r="S176" s="39"/>
      <c r="T176" s="39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20"/>
      <c r="AG176" s="55"/>
      <c r="AH176" s="20"/>
      <c r="AI176" s="20"/>
      <c r="AJ176" s="20"/>
      <c r="AK176" s="20"/>
      <c r="AL176" s="20"/>
      <c r="AN176" s="14"/>
    </row>
    <row r="177" spans="2:40" s="13" customFormat="1" ht="15">
      <c r="B177" s="31"/>
      <c r="C177" s="31"/>
      <c r="D177" s="3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8"/>
      <c r="P177" s="39"/>
      <c r="Q177" s="39"/>
      <c r="R177" s="39"/>
      <c r="S177" s="39"/>
      <c r="T177" s="39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20"/>
      <c r="AG177" s="55"/>
      <c r="AH177" s="20"/>
      <c r="AI177" s="20"/>
      <c r="AJ177" s="20"/>
      <c r="AK177" s="20"/>
      <c r="AL177" s="20"/>
      <c r="AN177" s="14"/>
    </row>
    <row r="178" spans="2:40" s="13" customFormat="1" ht="15">
      <c r="B178" s="31"/>
      <c r="C178" s="31"/>
      <c r="D178" s="3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8"/>
      <c r="P178" s="39"/>
      <c r="Q178" s="39"/>
      <c r="R178" s="39"/>
      <c r="S178" s="39"/>
      <c r="T178" s="39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20"/>
      <c r="AG178" s="55"/>
      <c r="AH178" s="20"/>
      <c r="AI178" s="20"/>
      <c r="AJ178" s="20"/>
      <c r="AK178" s="20"/>
      <c r="AL178" s="20"/>
      <c r="AN178" s="14"/>
    </row>
    <row r="179" spans="2:40" s="13" customFormat="1" ht="15">
      <c r="B179" s="31"/>
      <c r="C179" s="31"/>
      <c r="D179" s="3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8"/>
      <c r="P179" s="39"/>
      <c r="Q179" s="39"/>
      <c r="R179" s="39"/>
      <c r="S179" s="39"/>
      <c r="T179" s="39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20"/>
      <c r="AG179" s="55"/>
      <c r="AH179" s="20"/>
      <c r="AI179" s="20"/>
      <c r="AJ179" s="20"/>
      <c r="AK179" s="20"/>
      <c r="AL179" s="20"/>
      <c r="AN179" s="14"/>
    </row>
    <row r="180" spans="2:40" s="13" customFormat="1" ht="15">
      <c r="B180" s="31"/>
      <c r="C180" s="31"/>
      <c r="D180" s="3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8"/>
      <c r="P180" s="39"/>
      <c r="Q180" s="39"/>
      <c r="R180" s="39"/>
      <c r="S180" s="39"/>
      <c r="T180" s="39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20"/>
      <c r="AG180" s="55"/>
      <c r="AH180" s="20"/>
      <c r="AI180" s="20"/>
      <c r="AJ180" s="20"/>
      <c r="AK180" s="20"/>
      <c r="AL180" s="20"/>
      <c r="AN180" s="14"/>
    </row>
    <row r="181" spans="2:40" s="13" customFormat="1" ht="15">
      <c r="B181" s="31"/>
      <c r="C181" s="31"/>
      <c r="D181" s="3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8"/>
      <c r="P181" s="39"/>
      <c r="Q181" s="39"/>
      <c r="R181" s="39"/>
      <c r="S181" s="39"/>
      <c r="T181" s="39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20"/>
      <c r="AG181" s="55"/>
      <c r="AH181" s="20"/>
      <c r="AI181" s="20"/>
      <c r="AJ181" s="20"/>
      <c r="AK181" s="20"/>
      <c r="AL181" s="20"/>
      <c r="AN181" s="14"/>
    </row>
    <row r="182" spans="2:40" s="13" customFormat="1" ht="15">
      <c r="B182" s="31"/>
      <c r="C182" s="31"/>
      <c r="D182" s="3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8"/>
      <c r="P182" s="39"/>
      <c r="Q182" s="39"/>
      <c r="R182" s="39"/>
      <c r="S182" s="39"/>
      <c r="T182" s="39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20"/>
      <c r="AG182" s="55"/>
      <c r="AH182" s="20"/>
      <c r="AI182" s="20"/>
      <c r="AJ182" s="20"/>
      <c r="AK182" s="20"/>
      <c r="AL182" s="20"/>
      <c r="AN182" s="14"/>
    </row>
    <row r="183" spans="2:40" s="13" customFormat="1" ht="15">
      <c r="B183" s="31"/>
      <c r="C183" s="31"/>
      <c r="D183" s="3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8"/>
      <c r="P183" s="39"/>
      <c r="Q183" s="39"/>
      <c r="R183" s="39"/>
      <c r="S183" s="39"/>
      <c r="T183" s="39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20"/>
      <c r="AG183" s="55"/>
      <c r="AH183" s="20"/>
      <c r="AI183" s="20"/>
      <c r="AJ183" s="20"/>
      <c r="AK183" s="20"/>
      <c r="AL183" s="20"/>
      <c r="AN183" s="14"/>
    </row>
    <row r="184" spans="2:40" s="13" customFormat="1" ht="15">
      <c r="B184" s="31"/>
      <c r="C184" s="31"/>
      <c r="D184" s="3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8"/>
      <c r="P184" s="39"/>
      <c r="Q184" s="39"/>
      <c r="R184" s="39"/>
      <c r="S184" s="39"/>
      <c r="T184" s="39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20"/>
      <c r="AG184" s="55"/>
      <c r="AH184" s="20"/>
      <c r="AI184" s="20"/>
      <c r="AJ184" s="20"/>
      <c r="AK184" s="20"/>
      <c r="AL184" s="20"/>
      <c r="AN184" s="14"/>
    </row>
    <row r="185" spans="2:40" s="13" customFormat="1" ht="15">
      <c r="B185" s="31"/>
      <c r="C185" s="31"/>
      <c r="D185" s="3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8"/>
      <c r="P185" s="39"/>
      <c r="Q185" s="39"/>
      <c r="R185" s="39"/>
      <c r="S185" s="39"/>
      <c r="T185" s="39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20"/>
      <c r="AG185" s="55"/>
      <c r="AH185" s="20"/>
      <c r="AI185" s="20"/>
      <c r="AJ185" s="20"/>
      <c r="AK185" s="20"/>
      <c r="AL185" s="20"/>
      <c r="AN185" s="14"/>
    </row>
    <row r="186" spans="2:40" s="13" customFormat="1" ht="15">
      <c r="B186" s="31"/>
      <c r="C186" s="31"/>
      <c r="D186" s="3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8"/>
      <c r="P186" s="39"/>
      <c r="Q186" s="39"/>
      <c r="R186" s="39"/>
      <c r="S186" s="39"/>
      <c r="T186" s="39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20"/>
      <c r="AG186" s="55"/>
      <c r="AH186" s="20"/>
      <c r="AI186" s="20"/>
      <c r="AJ186" s="20"/>
      <c r="AK186" s="20"/>
      <c r="AL186" s="20"/>
      <c r="AN186" s="14"/>
    </row>
    <row r="187" spans="2:40" s="13" customFormat="1" ht="15">
      <c r="B187" s="31"/>
      <c r="C187" s="31"/>
      <c r="D187" s="3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8"/>
      <c r="P187" s="39"/>
      <c r="Q187" s="39"/>
      <c r="R187" s="39"/>
      <c r="S187" s="39"/>
      <c r="T187" s="39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20"/>
      <c r="AG187" s="55"/>
      <c r="AH187" s="20"/>
      <c r="AI187" s="20"/>
      <c r="AJ187" s="20"/>
      <c r="AK187" s="20"/>
      <c r="AL187" s="20"/>
      <c r="AN187" s="14"/>
    </row>
    <row r="188" spans="2:40" s="13" customFormat="1" ht="15">
      <c r="B188" s="31"/>
      <c r="C188" s="31"/>
      <c r="D188" s="3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8"/>
      <c r="P188" s="39"/>
      <c r="Q188" s="39"/>
      <c r="R188" s="39"/>
      <c r="S188" s="39"/>
      <c r="T188" s="39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20"/>
      <c r="AG188" s="55"/>
      <c r="AH188" s="20"/>
      <c r="AI188" s="20"/>
      <c r="AJ188" s="20"/>
      <c r="AK188" s="20"/>
      <c r="AL188" s="20"/>
      <c r="AN188" s="14"/>
    </row>
    <row r="189" spans="2:40" s="13" customFormat="1" ht="15">
      <c r="B189" s="31"/>
      <c r="C189" s="31"/>
      <c r="D189" s="3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8"/>
      <c r="P189" s="39"/>
      <c r="Q189" s="39"/>
      <c r="R189" s="39"/>
      <c r="S189" s="39"/>
      <c r="T189" s="39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20"/>
      <c r="AG189" s="55"/>
      <c r="AH189" s="20"/>
      <c r="AI189" s="20"/>
      <c r="AJ189" s="20"/>
      <c r="AK189" s="20"/>
      <c r="AL189" s="20"/>
      <c r="AN189" s="14"/>
    </row>
    <row r="190" spans="2:40" s="13" customFormat="1" ht="15">
      <c r="B190" s="31"/>
      <c r="C190" s="31"/>
      <c r="D190" s="3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8"/>
      <c r="P190" s="39"/>
      <c r="Q190" s="39"/>
      <c r="R190" s="39"/>
      <c r="S190" s="39"/>
      <c r="T190" s="39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20"/>
      <c r="AG190" s="55"/>
      <c r="AH190" s="20"/>
      <c r="AI190" s="20"/>
      <c r="AJ190" s="20"/>
      <c r="AK190" s="20"/>
      <c r="AL190" s="20"/>
      <c r="AN190" s="14"/>
    </row>
    <row r="191" spans="2:40" s="13" customFormat="1" ht="15">
      <c r="B191" s="31"/>
      <c r="C191" s="31"/>
      <c r="D191" s="3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8"/>
      <c r="P191" s="39"/>
      <c r="Q191" s="39"/>
      <c r="R191" s="39"/>
      <c r="S191" s="39"/>
      <c r="T191" s="39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20"/>
      <c r="AG191" s="55"/>
      <c r="AH191" s="20"/>
      <c r="AI191" s="20"/>
      <c r="AJ191" s="20"/>
      <c r="AK191" s="20"/>
      <c r="AL191" s="20"/>
      <c r="AN191" s="14"/>
    </row>
    <row r="192" spans="2:40" s="13" customFormat="1" ht="15">
      <c r="B192" s="31"/>
      <c r="C192" s="31"/>
      <c r="D192" s="3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8"/>
      <c r="P192" s="39"/>
      <c r="Q192" s="39"/>
      <c r="R192" s="39"/>
      <c r="S192" s="39"/>
      <c r="T192" s="39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20"/>
      <c r="AG192" s="55"/>
      <c r="AH192" s="20"/>
      <c r="AI192" s="20"/>
      <c r="AJ192" s="20"/>
      <c r="AK192" s="20"/>
      <c r="AL192" s="20"/>
      <c r="AN192" s="14"/>
    </row>
    <row r="193" spans="2:40" s="13" customFormat="1" ht="15">
      <c r="B193" s="31"/>
      <c r="C193" s="31"/>
      <c r="D193" s="3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8"/>
      <c r="P193" s="39"/>
      <c r="Q193" s="39"/>
      <c r="R193" s="39"/>
      <c r="S193" s="39"/>
      <c r="T193" s="39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20"/>
      <c r="AG193" s="55"/>
      <c r="AH193" s="20"/>
      <c r="AI193" s="20"/>
      <c r="AJ193" s="20"/>
      <c r="AK193" s="20"/>
      <c r="AL193" s="20"/>
      <c r="AN193" s="14"/>
    </row>
    <row r="194" spans="2:40" s="13" customFormat="1" ht="15">
      <c r="B194" s="31"/>
      <c r="C194" s="31"/>
      <c r="D194" s="3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8"/>
      <c r="P194" s="39"/>
      <c r="Q194" s="39"/>
      <c r="R194" s="39"/>
      <c r="S194" s="39"/>
      <c r="T194" s="39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20"/>
      <c r="AG194" s="55"/>
      <c r="AH194" s="20"/>
      <c r="AI194" s="20"/>
      <c r="AJ194" s="20"/>
      <c r="AK194" s="20"/>
      <c r="AL194" s="20"/>
      <c r="AN194" s="14"/>
    </row>
    <row r="195" spans="2:40" s="13" customFormat="1" ht="15">
      <c r="B195" s="31"/>
      <c r="C195" s="31"/>
      <c r="D195" s="3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8"/>
      <c r="P195" s="39"/>
      <c r="Q195" s="39"/>
      <c r="R195" s="39"/>
      <c r="S195" s="39"/>
      <c r="T195" s="39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20"/>
      <c r="AG195" s="55"/>
      <c r="AH195" s="20"/>
      <c r="AI195" s="20"/>
      <c r="AJ195" s="20"/>
      <c r="AK195" s="20"/>
      <c r="AL195" s="20"/>
      <c r="AN195" s="14"/>
    </row>
    <row r="196" spans="2:40" s="13" customFormat="1" ht="15">
      <c r="B196" s="31"/>
      <c r="C196" s="31"/>
      <c r="D196" s="3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8"/>
      <c r="P196" s="39"/>
      <c r="Q196" s="39"/>
      <c r="R196" s="39"/>
      <c r="S196" s="39"/>
      <c r="T196" s="39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20"/>
      <c r="AG196" s="55"/>
      <c r="AH196" s="20"/>
      <c r="AI196" s="20"/>
      <c r="AJ196" s="20"/>
      <c r="AK196" s="20"/>
      <c r="AL196" s="20"/>
      <c r="AN196" s="14"/>
    </row>
    <row r="197" spans="2:40" s="13" customFormat="1" ht="15">
      <c r="B197" s="31"/>
      <c r="C197" s="31"/>
      <c r="D197" s="3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8"/>
      <c r="P197" s="39"/>
      <c r="Q197" s="39"/>
      <c r="R197" s="39"/>
      <c r="S197" s="39"/>
      <c r="T197" s="39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20"/>
      <c r="AG197" s="55"/>
      <c r="AH197" s="20"/>
      <c r="AI197" s="20"/>
      <c r="AJ197" s="20"/>
      <c r="AK197" s="20"/>
      <c r="AL197" s="20"/>
      <c r="AN197" s="14"/>
    </row>
    <row r="198" spans="2:40" s="13" customFormat="1" ht="15">
      <c r="B198" s="31"/>
      <c r="C198" s="31"/>
      <c r="D198" s="3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8"/>
      <c r="P198" s="39"/>
      <c r="Q198" s="39"/>
      <c r="R198" s="39"/>
      <c r="S198" s="39"/>
      <c r="T198" s="39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20"/>
      <c r="AG198" s="55"/>
      <c r="AH198" s="20"/>
      <c r="AI198" s="20"/>
      <c r="AJ198" s="20"/>
      <c r="AK198" s="20"/>
      <c r="AL198" s="20"/>
      <c r="AN198" s="14"/>
    </row>
    <row r="199" spans="2:40" s="13" customFormat="1" ht="15">
      <c r="B199" s="31"/>
      <c r="C199" s="31"/>
      <c r="D199" s="3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8"/>
      <c r="P199" s="39"/>
      <c r="Q199" s="39"/>
      <c r="R199" s="39"/>
      <c r="S199" s="39"/>
      <c r="T199" s="39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20"/>
      <c r="AG199" s="55"/>
      <c r="AH199" s="20"/>
      <c r="AI199" s="20"/>
      <c r="AJ199" s="20"/>
      <c r="AK199" s="20"/>
      <c r="AL199" s="20"/>
      <c r="AN199" s="14"/>
    </row>
    <row r="200" spans="2:40" s="13" customFormat="1" ht="15">
      <c r="B200" s="31"/>
      <c r="C200" s="31"/>
      <c r="D200" s="3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8"/>
      <c r="P200" s="39"/>
      <c r="Q200" s="39"/>
      <c r="R200" s="39"/>
      <c r="S200" s="39"/>
      <c r="T200" s="39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20"/>
      <c r="AG200" s="55"/>
      <c r="AH200" s="20"/>
      <c r="AI200" s="20"/>
      <c r="AJ200" s="20"/>
      <c r="AK200" s="20"/>
      <c r="AL200" s="20"/>
      <c r="AN200" s="14"/>
    </row>
    <row r="201" spans="2:40" s="13" customFormat="1" ht="15">
      <c r="B201" s="31"/>
      <c r="C201" s="31"/>
      <c r="D201" s="3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8"/>
      <c r="P201" s="39"/>
      <c r="Q201" s="39"/>
      <c r="R201" s="39"/>
      <c r="S201" s="39"/>
      <c r="T201" s="39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20"/>
      <c r="AG201" s="55"/>
      <c r="AH201" s="20"/>
      <c r="AI201" s="20"/>
      <c r="AJ201" s="20"/>
      <c r="AK201" s="20"/>
      <c r="AL201" s="20"/>
      <c r="AN201" s="14"/>
    </row>
    <row r="202" spans="2:40" s="13" customFormat="1" ht="15">
      <c r="B202" s="31"/>
      <c r="C202" s="31"/>
      <c r="D202" s="3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8"/>
      <c r="P202" s="39"/>
      <c r="Q202" s="39"/>
      <c r="R202" s="39"/>
      <c r="S202" s="39"/>
      <c r="T202" s="39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20"/>
      <c r="AG202" s="55"/>
      <c r="AH202" s="20"/>
      <c r="AI202" s="20"/>
      <c r="AJ202" s="20"/>
      <c r="AK202" s="20"/>
      <c r="AL202" s="20"/>
      <c r="AN202" s="14"/>
    </row>
    <row r="203" spans="2:40" s="13" customFormat="1" ht="15">
      <c r="B203" s="31"/>
      <c r="C203" s="31"/>
      <c r="D203" s="3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8"/>
      <c r="P203" s="39"/>
      <c r="Q203" s="39"/>
      <c r="R203" s="39"/>
      <c r="S203" s="39"/>
      <c r="T203" s="39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20"/>
      <c r="AG203" s="55"/>
      <c r="AH203" s="20"/>
      <c r="AI203" s="20"/>
      <c r="AJ203" s="20"/>
      <c r="AK203" s="20"/>
      <c r="AL203" s="20"/>
      <c r="AN203" s="14"/>
    </row>
    <row r="204" spans="2:40" s="13" customFormat="1" ht="15">
      <c r="B204" s="31"/>
      <c r="C204" s="31"/>
      <c r="D204" s="3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8"/>
      <c r="P204" s="39"/>
      <c r="Q204" s="39"/>
      <c r="R204" s="39"/>
      <c r="S204" s="39"/>
      <c r="T204" s="39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20"/>
      <c r="AG204" s="55"/>
      <c r="AH204" s="20"/>
      <c r="AI204" s="20"/>
      <c r="AJ204" s="20"/>
      <c r="AK204" s="20"/>
      <c r="AL204" s="20"/>
      <c r="AN204" s="14"/>
    </row>
    <row r="205" spans="2:40" s="13" customFormat="1" ht="15">
      <c r="B205" s="31"/>
      <c r="C205" s="31"/>
      <c r="D205" s="3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8"/>
      <c r="P205" s="39"/>
      <c r="Q205" s="39"/>
      <c r="R205" s="39"/>
      <c r="S205" s="39"/>
      <c r="T205" s="39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20"/>
      <c r="AG205" s="55"/>
      <c r="AH205" s="20"/>
      <c r="AI205" s="20"/>
      <c r="AJ205" s="20"/>
      <c r="AK205" s="20"/>
      <c r="AL205" s="20"/>
      <c r="AN205" s="14"/>
    </row>
    <row r="206" spans="2:40" s="13" customFormat="1" ht="15">
      <c r="B206" s="31"/>
      <c r="C206" s="31"/>
      <c r="D206" s="3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  <c r="P206" s="39"/>
      <c r="Q206" s="39"/>
      <c r="R206" s="39"/>
      <c r="S206" s="39"/>
      <c r="T206" s="39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20"/>
      <c r="AG206" s="55"/>
      <c r="AH206" s="20"/>
      <c r="AI206" s="20"/>
      <c r="AJ206" s="20"/>
      <c r="AK206" s="20"/>
      <c r="AL206" s="20"/>
      <c r="AN206" s="14"/>
    </row>
    <row r="207" spans="2:40" s="13" customFormat="1" ht="15">
      <c r="B207" s="31"/>
      <c r="C207" s="31"/>
      <c r="D207" s="3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8"/>
      <c r="P207" s="39"/>
      <c r="Q207" s="39"/>
      <c r="R207" s="39"/>
      <c r="S207" s="39"/>
      <c r="T207" s="39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20"/>
      <c r="AG207" s="55"/>
      <c r="AH207" s="20"/>
      <c r="AI207" s="20"/>
      <c r="AJ207" s="20"/>
      <c r="AK207" s="20"/>
      <c r="AL207" s="20"/>
      <c r="AN207" s="14"/>
    </row>
    <row r="208" spans="2:40" s="13" customFormat="1" ht="15">
      <c r="B208" s="31"/>
      <c r="C208" s="31"/>
      <c r="D208" s="3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8"/>
      <c r="P208" s="39"/>
      <c r="Q208" s="39"/>
      <c r="R208" s="39"/>
      <c r="S208" s="39"/>
      <c r="T208" s="39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20"/>
      <c r="AG208" s="55"/>
      <c r="AH208" s="20"/>
      <c r="AI208" s="20"/>
      <c r="AJ208" s="20"/>
      <c r="AK208" s="20"/>
      <c r="AL208" s="20"/>
      <c r="AN208" s="14"/>
    </row>
    <row r="209" spans="2:40" s="13" customFormat="1" ht="15">
      <c r="B209" s="31"/>
      <c r="C209" s="31"/>
      <c r="D209" s="3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8"/>
      <c r="P209" s="39"/>
      <c r="Q209" s="39"/>
      <c r="R209" s="39"/>
      <c r="S209" s="39"/>
      <c r="T209" s="39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20"/>
      <c r="AG209" s="55"/>
      <c r="AH209" s="20"/>
      <c r="AI209" s="20"/>
      <c r="AJ209" s="20"/>
      <c r="AK209" s="20"/>
      <c r="AL209" s="20"/>
      <c r="AN209" s="14"/>
    </row>
    <row r="210" spans="2:40" s="13" customFormat="1" ht="15">
      <c r="B210" s="31"/>
      <c r="C210" s="31"/>
      <c r="D210" s="3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8"/>
      <c r="P210" s="39"/>
      <c r="Q210" s="39"/>
      <c r="R210" s="39"/>
      <c r="S210" s="39"/>
      <c r="T210" s="39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20"/>
      <c r="AG210" s="55"/>
      <c r="AH210" s="20"/>
      <c r="AI210" s="20"/>
      <c r="AJ210" s="20"/>
      <c r="AK210" s="20"/>
      <c r="AL210" s="20"/>
      <c r="AN210" s="14"/>
    </row>
    <row r="211" spans="2:40" s="13" customFormat="1" ht="15">
      <c r="B211" s="31"/>
      <c r="C211" s="31"/>
      <c r="D211" s="3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8"/>
      <c r="P211" s="39"/>
      <c r="Q211" s="39"/>
      <c r="R211" s="39"/>
      <c r="S211" s="39"/>
      <c r="T211" s="39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20"/>
      <c r="AG211" s="55"/>
      <c r="AH211" s="20"/>
      <c r="AI211" s="20"/>
      <c r="AJ211" s="20"/>
      <c r="AK211" s="20"/>
      <c r="AL211" s="20"/>
      <c r="AN211" s="14"/>
    </row>
    <row r="212" spans="2:40" s="13" customFormat="1" ht="15">
      <c r="B212" s="31"/>
      <c r="C212" s="31"/>
      <c r="D212" s="3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8"/>
      <c r="P212" s="39"/>
      <c r="Q212" s="39"/>
      <c r="R212" s="39"/>
      <c r="S212" s="39"/>
      <c r="T212" s="39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20"/>
      <c r="AG212" s="55"/>
      <c r="AH212" s="20"/>
      <c r="AI212" s="20"/>
      <c r="AJ212" s="20"/>
      <c r="AK212" s="20"/>
      <c r="AL212" s="20"/>
      <c r="AN212" s="14"/>
    </row>
    <row r="213" spans="2:40" s="13" customFormat="1" ht="15">
      <c r="B213" s="31"/>
      <c r="C213" s="31"/>
      <c r="D213" s="3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8"/>
      <c r="P213" s="39"/>
      <c r="Q213" s="39"/>
      <c r="R213" s="39"/>
      <c r="S213" s="39"/>
      <c r="T213" s="39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20"/>
      <c r="AG213" s="55"/>
      <c r="AH213" s="20"/>
      <c r="AI213" s="20"/>
      <c r="AJ213" s="20"/>
      <c r="AK213" s="20"/>
      <c r="AL213" s="20"/>
      <c r="AN213" s="14"/>
    </row>
    <row r="214" spans="2:40" s="13" customFormat="1" ht="15">
      <c r="B214" s="31"/>
      <c r="C214" s="31"/>
      <c r="D214" s="3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8"/>
      <c r="P214" s="39"/>
      <c r="Q214" s="39"/>
      <c r="R214" s="39"/>
      <c r="S214" s="39"/>
      <c r="T214" s="39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20"/>
      <c r="AG214" s="55"/>
      <c r="AH214" s="20"/>
      <c r="AI214" s="20"/>
      <c r="AJ214" s="20"/>
      <c r="AK214" s="20"/>
      <c r="AL214" s="20"/>
      <c r="AN214" s="14"/>
    </row>
    <row r="215" spans="2:40" s="13" customFormat="1" ht="15">
      <c r="B215" s="31"/>
      <c r="C215" s="31"/>
      <c r="D215" s="3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8"/>
      <c r="P215" s="39"/>
      <c r="Q215" s="39"/>
      <c r="R215" s="39"/>
      <c r="S215" s="39"/>
      <c r="T215" s="39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20"/>
      <c r="AG215" s="55"/>
      <c r="AH215" s="20"/>
      <c r="AI215" s="20"/>
      <c r="AJ215" s="20"/>
      <c r="AK215" s="20"/>
      <c r="AL215" s="20"/>
      <c r="AN215" s="14"/>
    </row>
    <row r="216" spans="2:40" s="13" customFormat="1" ht="15">
      <c r="B216" s="31"/>
      <c r="C216" s="31"/>
      <c r="D216" s="3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8"/>
      <c r="P216" s="39"/>
      <c r="Q216" s="39"/>
      <c r="R216" s="39"/>
      <c r="S216" s="39"/>
      <c r="T216" s="39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20"/>
      <c r="AG216" s="55"/>
      <c r="AH216" s="20"/>
      <c r="AI216" s="20"/>
      <c r="AJ216" s="20"/>
      <c r="AK216" s="20"/>
      <c r="AL216" s="20"/>
      <c r="AN216" s="14"/>
    </row>
    <row r="217" spans="2:40" s="13" customFormat="1" ht="15">
      <c r="B217" s="31"/>
      <c r="C217" s="31"/>
      <c r="D217" s="3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8"/>
      <c r="P217" s="39"/>
      <c r="Q217" s="39"/>
      <c r="R217" s="39"/>
      <c r="S217" s="39"/>
      <c r="T217" s="39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20"/>
      <c r="AG217" s="55"/>
      <c r="AH217" s="20"/>
      <c r="AI217" s="20"/>
      <c r="AJ217" s="20"/>
      <c r="AK217" s="20"/>
      <c r="AL217" s="20"/>
      <c r="AN217" s="14"/>
    </row>
    <row r="218" spans="2:40" s="13" customFormat="1" ht="15">
      <c r="B218" s="31"/>
      <c r="C218" s="31"/>
      <c r="D218" s="3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8"/>
      <c r="P218" s="39"/>
      <c r="Q218" s="39"/>
      <c r="R218" s="39"/>
      <c r="S218" s="39"/>
      <c r="T218" s="39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20"/>
      <c r="AG218" s="55"/>
      <c r="AH218" s="20"/>
      <c r="AI218" s="20"/>
      <c r="AJ218" s="20"/>
      <c r="AK218" s="20"/>
      <c r="AL218" s="20"/>
      <c r="AN218" s="14"/>
    </row>
    <row r="219" spans="2:40" s="13" customFormat="1" ht="15">
      <c r="B219" s="31"/>
      <c r="C219" s="31"/>
      <c r="D219" s="3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8"/>
      <c r="P219" s="39"/>
      <c r="Q219" s="39"/>
      <c r="R219" s="39"/>
      <c r="S219" s="39"/>
      <c r="T219" s="39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20"/>
      <c r="AG219" s="55"/>
      <c r="AH219" s="20"/>
      <c r="AI219" s="20"/>
      <c r="AJ219" s="20"/>
      <c r="AK219" s="20"/>
      <c r="AL219" s="20"/>
      <c r="AN219" s="14"/>
    </row>
    <row r="220" spans="2:40" s="13" customFormat="1" ht="15">
      <c r="B220" s="31"/>
      <c r="C220" s="31"/>
      <c r="D220" s="3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8"/>
      <c r="P220" s="39"/>
      <c r="Q220" s="39"/>
      <c r="R220" s="39"/>
      <c r="S220" s="39"/>
      <c r="T220" s="39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20"/>
      <c r="AG220" s="55"/>
      <c r="AH220" s="20"/>
      <c r="AI220" s="20"/>
      <c r="AJ220" s="20"/>
      <c r="AK220" s="20"/>
      <c r="AL220" s="20"/>
      <c r="AN220" s="14"/>
    </row>
    <row r="221" spans="2:40" s="13" customFormat="1" ht="15">
      <c r="B221" s="31"/>
      <c r="C221" s="31"/>
      <c r="D221" s="3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8"/>
      <c r="P221" s="39"/>
      <c r="Q221" s="39"/>
      <c r="R221" s="39"/>
      <c r="S221" s="39"/>
      <c r="T221" s="39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20"/>
      <c r="AG221" s="55"/>
      <c r="AH221" s="20"/>
      <c r="AI221" s="20"/>
      <c r="AJ221" s="20"/>
      <c r="AK221" s="20"/>
      <c r="AL221" s="20"/>
      <c r="AN221" s="14"/>
    </row>
    <row r="222" spans="2:40" s="13" customFormat="1" ht="15">
      <c r="B222" s="31"/>
      <c r="C222" s="31"/>
      <c r="D222" s="3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8"/>
      <c r="P222" s="39"/>
      <c r="Q222" s="39"/>
      <c r="R222" s="39"/>
      <c r="S222" s="39"/>
      <c r="T222" s="39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20"/>
      <c r="AG222" s="55"/>
      <c r="AH222" s="20"/>
      <c r="AI222" s="20"/>
      <c r="AJ222" s="20"/>
      <c r="AK222" s="20"/>
      <c r="AL222" s="20"/>
      <c r="AN222" s="14"/>
    </row>
    <row r="223" spans="2:40" s="13" customFormat="1" ht="15">
      <c r="B223" s="31"/>
      <c r="C223" s="31"/>
      <c r="D223" s="3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8"/>
      <c r="P223" s="39"/>
      <c r="Q223" s="39"/>
      <c r="R223" s="39"/>
      <c r="S223" s="39"/>
      <c r="T223" s="39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20"/>
      <c r="AG223" s="55"/>
      <c r="AH223" s="20"/>
      <c r="AI223" s="20"/>
      <c r="AJ223" s="20"/>
      <c r="AK223" s="20"/>
      <c r="AL223" s="20"/>
      <c r="AN223" s="14"/>
    </row>
    <row r="224" spans="2:40" s="13" customFormat="1" ht="15">
      <c r="B224" s="31"/>
      <c r="C224" s="31"/>
      <c r="D224" s="3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8"/>
      <c r="P224" s="39"/>
      <c r="Q224" s="39"/>
      <c r="R224" s="39"/>
      <c r="S224" s="39"/>
      <c r="T224" s="39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20"/>
      <c r="AG224" s="55"/>
      <c r="AH224" s="20"/>
      <c r="AI224" s="20"/>
      <c r="AJ224" s="20"/>
      <c r="AK224" s="20"/>
      <c r="AL224" s="20"/>
      <c r="AN224" s="14"/>
    </row>
    <row r="225" spans="2:40" s="13" customFormat="1" ht="15">
      <c r="B225" s="31"/>
      <c r="C225" s="31"/>
      <c r="D225" s="3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8"/>
      <c r="P225" s="39"/>
      <c r="Q225" s="39"/>
      <c r="R225" s="39"/>
      <c r="S225" s="39"/>
      <c r="T225" s="39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20"/>
      <c r="AG225" s="55"/>
      <c r="AH225" s="20"/>
      <c r="AI225" s="20"/>
      <c r="AJ225" s="20"/>
      <c r="AK225" s="20"/>
      <c r="AL225" s="20"/>
      <c r="AN225" s="14"/>
    </row>
    <row r="226" spans="2:40" s="13" customFormat="1" ht="15">
      <c r="B226" s="31"/>
      <c r="C226" s="31"/>
      <c r="D226" s="3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8"/>
      <c r="P226" s="39"/>
      <c r="Q226" s="39"/>
      <c r="R226" s="39"/>
      <c r="S226" s="39"/>
      <c r="T226" s="39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20"/>
      <c r="AG226" s="55"/>
      <c r="AH226" s="20"/>
      <c r="AI226" s="20"/>
      <c r="AJ226" s="20"/>
      <c r="AK226" s="20"/>
      <c r="AL226" s="20"/>
      <c r="AN226" s="14"/>
    </row>
    <row r="227" spans="2:40" s="13" customFormat="1" ht="15">
      <c r="B227" s="31"/>
      <c r="C227" s="31"/>
      <c r="D227" s="3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8"/>
      <c r="P227" s="39"/>
      <c r="Q227" s="39"/>
      <c r="R227" s="39"/>
      <c r="S227" s="39"/>
      <c r="T227" s="39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20"/>
      <c r="AG227" s="55"/>
      <c r="AH227" s="20"/>
      <c r="AI227" s="20"/>
      <c r="AJ227" s="20"/>
      <c r="AK227" s="20"/>
      <c r="AL227" s="20"/>
      <c r="AN227" s="14"/>
    </row>
    <row r="228" spans="2:40" s="13" customFormat="1" ht="15">
      <c r="B228" s="31"/>
      <c r="C228" s="31"/>
      <c r="D228" s="3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8"/>
      <c r="P228" s="39"/>
      <c r="Q228" s="39"/>
      <c r="R228" s="39"/>
      <c r="S228" s="39"/>
      <c r="T228" s="39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20"/>
      <c r="AG228" s="55"/>
      <c r="AH228" s="20"/>
      <c r="AI228" s="20"/>
      <c r="AJ228" s="20"/>
      <c r="AK228" s="20"/>
      <c r="AL228" s="20"/>
      <c r="AN228" s="14"/>
    </row>
    <row r="229" spans="2:40" s="13" customFormat="1" ht="15">
      <c r="B229" s="31"/>
      <c r="C229" s="31"/>
      <c r="D229" s="3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8"/>
      <c r="P229" s="39"/>
      <c r="Q229" s="39"/>
      <c r="R229" s="39"/>
      <c r="S229" s="39"/>
      <c r="T229" s="39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20"/>
      <c r="AG229" s="55"/>
      <c r="AH229" s="20"/>
      <c r="AI229" s="20"/>
      <c r="AJ229" s="20"/>
      <c r="AK229" s="20"/>
      <c r="AL229" s="20"/>
      <c r="AN229" s="14"/>
    </row>
    <row r="230" spans="2:40" s="13" customFormat="1" ht="15">
      <c r="B230" s="31"/>
      <c r="C230" s="31"/>
      <c r="D230" s="3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8"/>
      <c r="P230" s="39"/>
      <c r="Q230" s="39"/>
      <c r="R230" s="39"/>
      <c r="S230" s="39"/>
      <c r="T230" s="39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20"/>
      <c r="AG230" s="55"/>
      <c r="AH230" s="20"/>
      <c r="AI230" s="20"/>
      <c r="AJ230" s="20"/>
      <c r="AK230" s="20"/>
      <c r="AL230" s="20"/>
      <c r="AN230" s="14"/>
    </row>
    <row r="231" spans="2:40" s="13" customFormat="1" ht="15">
      <c r="B231" s="31"/>
      <c r="C231" s="31"/>
      <c r="D231" s="3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8"/>
      <c r="P231" s="39"/>
      <c r="Q231" s="39"/>
      <c r="R231" s="39"/>
      <c r="S231" s="39"/>
      <c r="T231" s="39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20"/>
      <c r="AG231" s="55"/>
      <c r="AH231" s="20"/>
      <c r="AI231" s="20"/>
      <c r="AJ231" s="20"/>
      <c r="AK231" s="20"/>
      <c r="AL231" s="20"/>
      <c r="AN231" s="14"/>
    </row>
    <row r="232" spans="2:40" s="13" customFormat="1" ht="15">
      <c r="B232" s="31"/>
      <c r="C232" s="31"/>
      <c r="D232" s="3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8"/>
      <c r="P232" s="39"/>
      <c r="Q232" s="39"/>
      <c r="R232" s="39"/>
      <c r="S232" s="39"/>
      <c r="T232" s="39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20"/>
      <c r="AG232" s="55"/>
      <c r="AH232" s="20"/>
      <c r="AI232" s="20"/>
      <c r="AJ232" s="20"/>
      <c r="AK232" s="20"/>
      <c r="AL232" s="20"/>
      <c r="AN232" s="14"/>
    </row>
    <row r="233" spans="2:40" s="13" customFormat="1" ht="15">
      <c r="B233" s="31"/>
      <c r="C233" s="31"/>
      <c r="D233" s="3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8"/>
      <c r="P233" s="39"/>
      <c r="Q233" s="39"/>
      <c r="R233" s="39"/>
      <c r="S233" s="39"/>
      <c r="T233" s="39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20"/>
      <c r="AG233" s="55"/>
      <c r="AH233" s="20"/>
      <c r="AI233" s="20"/>
      <c r="AJ233" s="20"/>
      <c r="AK233" s="20"/>
      <c r="AL233" s="20"/>
      <c r="AN233" s="14"/>
    </row>
    <row r="234" spans="2:40" s="13" customFormat="1" ht="15">
      <c r="B234" s="31"/>
      <c r="C234" s="31"/>
      <c r="D234" s="3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8"/>
      <c r="P234" s="39"/>
      <c r="Q234" s="39"/>
      <c r="R234" s="39"/>
      <c r="S234" s="39"/>
      <c r="T234" s="39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20"/>
      <c r="AG234" s="55"/>
      <c r="AH234" s="20"/>
      <c r="AI234" s="20"/>
      <c r="AJ234" s="20"/>
      <c r="AK234" s="20"/>
      <c r="AL234" s="20"/>
      <c r="AN234" s="14"/>
    </row>
    <row r="235" spans="2:40" s="13" customFormat="1" ht="15">
      <c r="B235" s="31"/>
      <c r="C235" s="31"/>
      <c r="D235" s="3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8"/>
      <c r="P235" s="39"/>
      <c r="Q235" s="39"/>
      <c r="R235" s="39"/>
      <c r="S235" s="39"/>
      <c r="T235" s="39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20"/>
      <c r="AG235" s="55"/>
      <c r="AH235" s="20"/>
      <c r="AI235" s="20"/>
      <c r="AJ235" s="20"/>
      <c r="AK235" s="20"/>
      <c r="AL235" s="20"/>
      <c r="AN235" s="14"/>
    </row>
    <row r="236" spans="2:40" s="13" customFormat="1" ht="15">
      <c r="B236" s="31"/>
      <c r="C236" s="31"/>
      <c r="D236" s="3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8"/>
      <c r="P236" s="39"/>
      <c r="Q236" s="39"/>
      <c r="R236" s="39"/>
      <c r="S236" s="39"/>
      <c r="T236" s="39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20"/>
      <c r="AG236" s="55"/>
      <c r="AH236" s="20"/>
      <c r="AI236" s="20"/>
      <c r="AJ236" s="20"/>
      <c r="AK236" s="20"/>
      <c r="AL236" s="20"/>
      <c r="AN236" s="14"/>
    </row>
    <row r="237" spans="2:40" s="13" customFormat="1" ht="15">
      <c r="B237" s="31"/>
      <c r="C237" s="31"/>
      <c r="D237" s="3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8"/>
      <c r="P237" s="39"/>
      <c r="Q237" s="39"/>
      <c r="R237" s="39"/>
      <c r="S237" s="39"/>
      <c r="T237" s="39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20"/>
      <c r="AG237" s="55"/>
      <c r="AH237" s="20"/>
      <c r="AI237" s="20"/>
      <c r="AJ237" s="20"/>
      <c r="AK237" s="20"/>
      <c r="AL237" s="20"/>
      <c r="AN237" s="14"/>
    </row>
    <row r="238" spans="2:40" s="13" customFormat="1" ht="15">
      <c r="B238" s="31"/>
      <c r="C238" s="31"/>
      <c r="D238" s="3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8"/>
      <c r="P238" s="39"/>
      <c r="Q238" s="39"/>
      <c r="R238" s="39"/>
      <c r="S238" s="39"/>
      <c r="T238" s="39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20"/>
      <c r="AG238" s="55"/>
      <c r="AH238" s="20"/>
      <c r="AI238" s="20"/>
      <c r="AJ238" s="20"/>
      <c r="AK238" s="20"/>
      <c r="AL238" s="20"/>
      <c r="AN238" s="14"/>
    </row>
    <row r="239" spans="2:40" s="13" customFormat="1" ht="15">
      <c r="B239" s="31"/>
      <c r="C239" s="31"/>
      <c r="D239" s="3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8"/>
      <c r="P239" s="39"/>
      <c r="Q239" s="39"/>
      <c r="R239" s="39"/>
      <c r="S239" s="39"/>
      <c r="T239" s="39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20"/>
      <c r="AG239" s="55"/>
      <c r="AH239" s="20"/>
      <c r="AI239" s="20"/>
      <c r="AJ239" s="20"/>
      <c r="AK239" s="20"/>
      <c r="AL239" s="20"/>
      <c r="AN239" s="14"/>
    </row>
    <row r="240" spans="2:40" s="13" customFormat="1" ht="15">
      <c r="B240" s="31"/>
      <c r="C240" s="31"/>
      <c r="D240" s="3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8"/>
      <c r="P240" s="39"/>
      <c r="Q240" s="39"/>
      <c r="R240" s="39"/>
      <c r="S240" s="39"/>
      <c r="T240" s="39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20"/>
      <c r="AG240" s="55"/>
      <c r="AH240" s="20"/>
      <c r="AI240" s="20"/>
      <c r="AJ240" s="20"/>
      <c r="AK240" s="20"/>
      <c r="AL240" s="20"/>
      <c r="AN240" s="14"/>
    </row>
    <row r="241" spans="2:40" s="13" customFormat="1" ht="15">
      <c r="B241" s="31"/>
      <c r="C241" s="31"/>
      <c r="D241" s="3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8"/>
      <c r="P241" s="39"/>
      <c r="Q241" s="39"/>
      <c r="R241" s="39"/>
      <c r="S241" s="39"/>
      <c r="T241" s="39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20"/>
      <c r="AG241" s="55"/>
      <c r="AH241" s="20"/>
      <c r="AI241" s="20"/>
      <c r="AJ241" s="20"/>
      <c r="AK241" s="20"/>
      <c r="AL241" s="20"/>
      <c r="AN241" s="14"/>
    </row>
    <row r="242" spans="2:40" s="13" customFormat="1" ht="15">
      <c r="B242" s="31"/>
      <c r="C242" s="31"/>
      <c r="D242" s="3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8"/>
      <c r="P242" s="39"/>
      <c r="Q242" s="39"/>
      <c r="R242" s="39"/>
      <c r="S242" s="39"/>
      <c r="T242" s="39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20"/>
      <c r="AG242" s="55"/>
      <c r="AH242" s="20"/>
      <c r="AI242" s="20"/>
      <c r="AJ242" s="20"/>
      <c r="AK242" s="20"/>
      <c r="AL242" s="20"/>
      <c r="AN242" s="14"/>
    </row>
    <row r="243" spans="2:40" s="13" customFormat="1" ht="15">
      <c r="B243" s="31"/>
      <c r="C243" s="31"/>
      <c r="D243" s="3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8"/>
      <c r="P243" s="39"/>
      <c r="Q243" s="39"/>
      <c r="R243" s="39"/>
      <c r="S243" s="39"/>
      <c r="T243" s="39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20"/>
      <c r="AG243" s="55"/>
      <c r="AH243" s="20"/>
      <c r="AI243" s="20"/>
      <c r="AJ243" s="20"/>
      <c r="AK243" s="20"/>
      <c r="AL243" s="20"/>
      <c r="AN243" s="14"/>
    </row>
    <row r="244" spans="2:40" s="13" customFormat="1" ht="15">
      <c r="B244" s="31"/>
      <c r="C244" s="31"/>
      <c r="D244" s="3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8"/>
      <c r="P244" s="39"/>
      <c r="Q244" s="39"/>
      <c r="R244" s="39"/>
      <c r="S244" s="39"/>
      <c r="T244" s="39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20"/>
      <c r="AG244" s="55"/>
      <c r="AH244" s="20"/>
      <c r="AI244" s="20"/>
      <c r="AJ244" s="20"/>
      <c r="AK244" s="20"/>
      <c r="AL244" s="20"/>
      <c r="AN244" s="14"/>
    </row>
    <row r="245" spans="2:40" s="13" customFormat="1" ht="15">
      <c r="B245" s="31"/>
      <c r="C245" s="31"/>
      <c r="D245" s="3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8"/>
      <c r="P245" s="39"/>
      <c r="Q245" s="39"/>
      <c r="R245" s="39"/>
      <c r="S245" s="39"/>
      <c r="T245" s="39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20"/>
      <c r="AG245" s="55"/>
      <c r="AH245" s="20"/>
      <c r="AI245" s="20"/>
      <c r="AJ245" s="20"/>
      <c r="AK245" s="20"/>
      <c r="AL245" s="20"/>
      <c r="AN245" s="14"/>
    </row>
    <row r="246" spans="2:40" s="13" customFormat="1" ht="15">
      <c r="B246" s="31"/>
      <c r="C246" s="31"/>
      <c r="D246" s="3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8"/>
      <c r="P246" s="39"/>
      <c r="Q246" s="39"/>
      <c r="R246" s="39"/>
      <c r="S246" s="39"/>
      <c r="T246" s="39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20"/>
      <c r="AG246" s="55"/>
      <c r="AH246" s="20"/>
      <c r="AI246" s="20"/>
      <c r="AJ246" s="20"/>
      <c r="AK246" s="20"/>
      <c r="AL246" s="20"/>
      <c r="AN246" s="14"/>
    </row>
    <row r="247" spans="2:40" s="13" customFormat="1" ht="15">
      <c r="B247" s="31"/>
      <c r="C247" s="31"/>
      <c r="D247" s="3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8"/>
      <c r="P247" s="39"/>
      <c r="Q247" s="39"/>
      <c r="R247" s="39"/>
      <c r="S247" s="39"/>
      <c r="T247" s="39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20"/>
      <c r="AG247" s="55"/>
      <c r="AH247" s="20"/>
      <c r="AI247" s="20"/>
      <c r="AJ247" s="20"/>
      <c r="AK247" s="20"/>
      <c r="AL247" s="20"/>
      <c r="AN247" s="14"/>
    </row>
    <row r="248" spans="2:40" s="13" customFormat="1" ht="15">
      <c r="B248" s="31"/>
      <c r="C248" s="31"/>
      <c r="D248" s="3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8"/>
      <c r="P248" s="39"/>
      <c r="Q248" s="39"/>
      <c r="R248" s="39"/>
      <c r="S248" s="39"/>
      <c r="T248" s="39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20"/>
      <c r="AG248" s="55"/>
      <c r="AH248" s="20"/>
      <c r="AI248" s="20"/>
      <c r="AJ248" s="20"/>
      <c r="AK248" s="20"/>
      <c r="AL248" s="20"/>
      <c r="AN248" s="14"/>
    </row>
    <row r="249" spans="2:40" s="13" customFormat="1" ht="15">
      <c r="B249" s="31"/>
      <c r="C249" s="31"/>
      <c r="D249" s="3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8"/>
      <c r="P249" s="39"/>
      <c r="Q249" s="39"/>
      <c r="R249" s="39"/>
      <c r="S249" s="39"/>
      <c r="T249" s="39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20"/>
      <c r="AG249" s="55"/>
      <c r="AH249" s="20"/>
      <c r="AI249" s="20"/>
      <c r="AJ249" s="20"/>
      <c r="AK249" s="20"/>
      <c r="AL249" s="20"/>
      <c r="AN249" s="14"/>
    </row>
    <row r="250" spans="2:40" s="13" customFormat="1" ht="15">
      <c r="B250" s="31"/>
      <c r="C250" s="31"/>
      <c r="D250" s="3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8"/>
      <c r="P250" s="39"/>
      <c r="Q250" s="39"/>
      <c r="R250" s="39"/>
      <c r="S250" s="39"/>
      <c r="T250" s="39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20"/>
      <c r="AG250" s="55"/>
      <c r="AH250" s="20"/>
      <c r="AI250" s="20"/>
      <c r="AJ250" s="20"/>
      <c r="AK250" s="20"/>
      <c r="AL250" s="20"/>
      <c r="AN250" s="14"/>
    </row>
    <row r="251" spans="2:40" s="13" customFormat="1" ht="15">
      <c r="B251" s="31"/>
      <c r="C251" s="31"/>
      <c r="D251" s="3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8"/>
      <c r="P251" s="39"/>
      <c r="Q251" s="39"/>
      <c r="R251" s="39"/>
      <c r="S251" s="39"/>
      <c r="T251" s="39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20"/>
      <c r="AG251" s="55"/>
      <c r="AH251" s="20"/>
      <c r="AI251" s="20"/>
      <c r="AJ251" s="20"/>
      <c r="AK251" s="20"/>
      <c r="AL251" s="20"/>
      <c r="AN251" s="14"/>
    </row>
    <row r="252" spans="2:40" s="13" customFormat="1" ht="15">
      <c r="B252" s="31"/>
      <c r="C252" s="31"/>
      <c r="D252" s="3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8"/>
      <c r="P252" s="39"/>
      <c r="Q252" s="39"/>
      <c r="R252" s="39"/>
      <c r="S252" s="39"/>
      <c r="T252" s="39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20"/>
      <c r="AG252" s="55"/>
      <c r="AH252" s="20"/>
      <c r="AI252" s="20"/>
      <c r="AJ252" s="20"/>
      <c r="AK252" s="20"/>
      <c r="AL252" s="20"/>
      <c r="AN252" s="14"/>
    </row>
    <row r="253" spans="2:40" s="13" customFormat="1" ht="15">
      <c r="B253" s="31"/>
      <c r="C253" s="31"/>
      <c r="D253" s="3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8"/>
      <c r="P253" s="39"/>
      <c r="Q253" s="39"/>
      <c r="R253" s="39"/>
      <c r="S253" s="39"/>
      <c r="T253" s="39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20"/>
      <c r="AG253" s="55"/>
      <c r="AH253" s="20"/>
      <c r="AI253" s="20"/>
      <c r="AJ253" s="20"/>
      <c r="AK253" s="20"/>
      <c r="AL253" s="20"/>
      <c r="AN253" s="14"/>
    </row>
    <row r="254" spans="2:40" s="13" customFormat="1" ht="15">
      <c r="B254" s="31"/>
      <c r="C254" s="31"/>
      <c r="D254" s="3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8"/>
      <c r="P254" s="39"/>
      <c r="Q254" s="39"/>
      <c r="R254" s="39"/>
      <c r="S254" s="39"/>
      <c r="T254" s="39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20"/>
      <c r="AG254" s="55"/>
      <c r="AH254" s="20"/>
      <c r="AI254" s="20"/>
      <c r="AJ254" s="20"/>
      <c r="AK254" s="20"/>
      <c r="AL254" s="20"/>
      <c r="AN254" s="14"/>
    </row>
    <row r="255" spans="2:40" s="13" customFormat="1" ht="15">
      <c r="B255" s="31"/>
      <c r="C255" s="31"/>
      <c r="D255" s="3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8"/>
      <c r="P255" s="39"/>
      <c r="Q255" s="39"/>
      <c r="R255" s="39"/>
      <c r="S255" s="39"/>
      <c r="T255" s="39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20"/>
      <c r="AG255" s="55"/>
      <c r="AH255" s="20"/>
      <c r="AI255" s="20"/>
      <c r="AJ255" s="20"/>
      <c r="AK255" s="20"/>
      <c r="AL255" s="20"/>
      <c r="AN255" s="14"/>
    </row>
    <row r="256" spans="2:40" s="13" customFormat="1" ht="15">
      <c r="B256" s="31"/>
      <c r="C256" s="31"/>
      <c r="D256" s="3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8"/>
      <c r="P256" s="39"/>
      <c r="Q256" s="39"/>
      <c r="R256" s="39"/>
      <c r="S256" s="39"/>
      <c r="T256" s="39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20"/>
      <c r="AG256" s="55"/>
      <c r="AH256" s="20"/>
      <c r="AI256" s="20"/>
      <c r="AJ256" s="20"/>
      <c r="AK256" s="20"/>
      <c r="AL256" s="20"/>
      <c r="AN256" s="14"/>
    </row>
    <row r="257" spans="2:40" s="13" customFormat="1" ht="15">
      <c r="B257" s="31"/>
      <c r="C257" s="31"/>
      <c r="D257" s="3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8"/>
      <c r="P257" s="39"/>
      <c r="Q257" s="39"/>
      <c r="R257" s="39"/>
      <c r="S257" s="39"/>
      <c r="T257" s="39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20"/>
      <c r="AG257" s="55"/>
      <c r="AH257" s="20"/>
      <c r="AI257" s="20"/>
      <c r="AJ257" s="20"/>
      <c r="AK257" s="20"/>
      <c r="AL257" s="20"/>
      <c r="AN257" s="14"/>
    </row>
    <row r="258" spans="2:40" s="13" customFormat="1" ht="15">
      <c r="B258" s="31"/>
      <c r="C258" s="31"/>
      <c r="D258" s="3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8"/>
      <c r="P258" s="39"/>
      <c r="Q258" s="39"/>
      <c r="R258" s="39"/>
      <c r="S258" s="39"/>
      <c r="T258" s="39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20"/>
      <c r="AG258" s="55"/>
      <c r="AH258" s="20"/>
      <c r="AI258" s="20"/>
      <c r="AJ258" s="20"/>
      <c r="AK258" s="20"/>
      <c r="AL258" s="20"/>
      <c r="AN258" s="14"/>
    </row>
    <row r="259" spans="2:40" s="13" customFormat="1" ht="15">
      <c r="B259" s="31"/>
      <c r="C259" s="31"/>
      <c r="D259" s="3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8"/>
      <c r="P259" s="39"/>
      <c r="Q259" s="39"/>
      <c r="R259" s="39"/>
      <c r="S259" s="39"/>
      <c r="T259" s="39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20"/>
      <c r="AG259" s="55"/>
      <c r="AH259" s="20"/>
      <c r="AI259" s="20"/>
      <c r="AJ259" s="20"/>
      <c r="AK259" s="20"/>
      <c r="AL259" s="20"/>
      <c r="AN259" s="14"/>
    </row>
    <row r="260" spans="2:40" s="13" customFormat="1" ht="15">
      <c r="B260" s="31"/>
      <c r="C260" s="31"/>
      <c r="D260" s="3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8"/>
      <c r="P260" s="39"/>
      <c r="Q260" s="39"/>
      <c r="R260" s="39"/>
      <c r="S260" s="39"/>
      <c r="T260" s="39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20"/>
      <c r="AG260" s="55"/>
      <c r="AH260" s="20"/>
      <c r="AI260" s="20"/>
      <c r="AJ260" s="20"/>
      <c r="AK260" s="20"/>
      <c r="AL260" s="20"/>
      <c r="AN260" s="14"/>
    </row>
    <row r="261" spans="2:40" s="13" customFormat="1" ht="15">
      <c r="B261" s="31"/>
      <c r="C261" s="31"/>
      <c r="D261" s="3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8"/>
      <c r="P261" s="39"/>
      <c r="Q261" s="39"/>
      <c r="R261" s="39"/>
      <c r="S261" s="39"/>
      <c r="T261" s="39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20"/>
      <c r="AG261" s="55"/>
      <c r="AH261" s="20"/>
      <c r="AI261" s="20"/>
      <c r="AJ261" s="20"/>
      <c r="AK261" s="20"/>
      <c r="AL261" s="20"/>
      <c r="AN261" s="14"/>
    </row>
    <row r="262" spans="2:40" s="13" customFormat="1" ht="15">
      <c r="B262" s="31"/>
      <c r="C262" s="31"/>
      <c r="D262" s="3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8"/>
      <c r="P262" s="39"/>
      <c r="Q262" s="39"/>
      <c r="R262" s="39"/>
      <c r="S262" s="39"/>
      <c r="T262" s="39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20"/>
      <c r="AG262" s="55"/>
      <c r="AH262" s="20"/>
      <c r="AI262" s="20"/>
      <c r="AJ262" s="20"/>
      <c r="AK262" s="20"/>
      <c r="AL262" s="20"/>
      <c r="AN262" s="14"/>
    </row>
    <row r="263" spans="2:40" s="13" customFormat="1" ht="15">
      <c r="B263" s="31"/>
      <c r="C263" s="31"/>
      <c r="D263" s="3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8"/>
      <c r="P263" s="39"/>
      <c r="Q263" s="39"/>
      <c r="R263" s="39"/>
      <c r="S263" s="39"/>
      <c r="T263" s="39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20"/>
      <c r="AG263" s="55"/>
      <c r="AH263" s="20"/>
      <c r="AI263" s="20"/>
      <c r="AJ263" s="20"/>
      <c r="AK263" s="20"/>
      <c r="AL263" s="20"/>
      <c r="AN263" s="14"/>
    </row>
    <row r="264" spans="2:40" s="13" customFormat="1" ht="15">
      <c r="B264" s="31"/>
      <c r="C264" s="31"/>
      <c r="D264" s="31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8"/>
      <c r="P264" s="39"/>
      <c r="Q264" s="39"/>
      <c r="R264" s="39"/>
      <c r="S264" s="39"/>
      <c r="T264" s="39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20"/>
      <c r="AG264" s="55"/>
      <c r="AH264" s="20"/>
      <c r="AI264" s="20"/>
      <c r="AJ264" s="20"/>
      <c r="AK264" s="20"/>
      <c r="AL264" s="20"/>
      <c r="AN264" s="14"/>
    </row>
    <row r="265" spans="2:40" s="13" customFormat="1" ht="15">
      <c r="B265" s="31"/>
      <c r="C265" s="31"/>
      <c r="D265" s="31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8"/>
      <c r="P265" s="39"/>
      <c r="Q265" s="39"/>
      <c r="R265" s="39"/>
      <c r="S265" s="39"/>
      <c r="T265" s="39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20"/>
      <c r="AG265" s="55"/>
      <c r="AH265" s="20"/>
      <c r="AI265" s="20"/>
      <c r="AJ265" s="20"/>
      <c r="AK265" s="20"/>
      <c r="AL265" s="20"/>
      <c r="AN265" s="14"/>
    </row>
    <row r="266" spans="2:40" s="13" customFormat="1" ht="15">
      <c r="B266" s="31"/>
      <c r="C266" s="31"/>
      <c r="D266" s="31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8"/>
      <c r="P266" s="39"/>
      <c r="Q266" s="39"/>
      <c r="R266" s="39"/>
      <c r="S266" s="39"/>
      <c r="T266" s="39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20"/>
      <c r="AG266" s="55"/>
      <c r="AH266" s="20"/>
      <c r="AI266" s="20"/>
      <c r="AJ266" s="20"/>
      <c r="AK266" s="20"/>
      <c r="AL266" s="20"/>
      <c r="AN266" s="14"/>
    </row>
    <row r="267" spans="2:40" s="13" customFormat="1" ht="15">
      <c r="B267" s="31"/>
      <c r="C267" s="31"/>
      <c r="D267" s="31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8"/>
      <c r="P267" s="39"/>
      <c r="Q267" s="39"/>
      <c r="R267" s="39"/>
      <c r="S267" s="39"/>
      <c r="T267" s="39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20"/>
      <c r="AG267" s="55"/>
      <c r="AH267" s="20"/>
      <c r="AI267" s="20"/>
      <c r="AJ267" s="20"/>
      <c r="AK267" s="20"/>
      <c r="AL267" s="20"/>
      <c r="AN267" s="14"/>
    </row>
    <row r="268" spans="2:40" s="13" customFormat="1" ht="15">
      <c r="B268" s="31"/>
      <c r="C268" s="31"/>
      <c r="D268" s="31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8"/>
      <c r="P268" s="39"/>
      <c r="Q268" s="39"/>
      <c r="R268" s="39"/>
      <c r="S268" s="39"/>
      <c r="T268" s="39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20"/>
      <c r="AG268" s="55"/>
      <c r="AH268" s="20"/>
      <c r="AI268" s="20"/>
      <c r="AJ268" s="20"/>
      <c r="AK268" s="20"/>
      <c r="AL268" s="20"/>
      <c r="AN268" s="14"/>
    </row>
    <row r="269" spans="2:40" s="13" customFormat="1" ht="15">
      <c r="B269" s="31"/>
      <c r="C269" s="31"/>
      <c r="D269" s="31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8"/>
      <c r="P269" s="39"/>
      <c r="Q269" s="39"/>
      <c r="R269" s="39"/>
      <c r="S269" s="39"/>
      <c r="T269" s="39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20"/>
      <c r="AG269" s="55"/>
      <c r="AH269" s="20"/>
      <c r="AI269" s="20"/>
      <c r="AJ269" s="20"/>
      <c r="AK269" s="20"/>
      <c r="AL269" s="20"/>
      <c r="AN269" s="14"/>
    </row>
    <row r="270" spans="2:40" s="13" customFormat="1" ht="15">
      <c r="B270" s="31"/>
      <c r="C270" s="31"/>
      <c r="D270" s="31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8"/>
      <c r="P270" s="39"/>
      <c r="Q270" s="39"/>
      <c r="R270" s="39"/>
      <c r="S270" s="39"/>
      <c r="T270" s="39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20"/>
      <c r="AG270" s="55"/>
      <c r="AH270" s="20"/>
      <c r="AI270" s="20"/>
      <c r="AJ270" s="20"/>
      <c r="AK270" s="20"/>
      <c r="AL270" s="20"/>
      <c r="AN270" s="14"/>
    </row>
    <row r="271" spans="2:40" s="13" customFormat="1" ht="15">
      <c r="B271" s="31"/>
      <c r="C271" s="31"/>
      <c r="D271" s="31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8"/>
      <c r="P271" s="39"/>
      <c r="Q271" s="39"/>
      <c r="R271" s="39"/>
      <c r="S271" s="39"/>
      <c r="T271" s="39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20"/>
      <c r="AG271" s="55"/>
      <c r="AH271" s="20"/>
      <c r="AI271" s="20"/>
      <c r="AJ271" s="20"/>
      <c r="AK271" s="20"/>
      <c r="AL271" s="20"/>
      <c r="AN271" s="14"/>
    </row>
    <row r="272" spans="2:40" s="13" customFormat="1" ht="15">
      <c r="B272" s="31"/>
      <c r="C272" s="31"/>
      <c r="D272" s="31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8"/>
      <c r="P272" s="39"/>
      <c r="Q272" s="39"/>
      <c r="R272" s="39"/>
      <c r="S272" s="39"/>
      <c r="T272" s="39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20"/>
      <c r="AG272" s="55"/>
      <c r="AH272" s="20"/>
      <c r="AI272" s="20"/>
      <c r="AJ272" s="20"/>
      <c r="AK272" s="20"/>
      <c r="AL272" s="20"/>
      <c r="AN272" s="14"/>
    </row>
    <row r="273" spans="2:40" s="13" customFormat="1" ht="15">
      <c r="B273" s="31"/>
      <c r="C273" s="31"/>
      <c r="D273" s="31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8"/>
      <c r="P273" s="39"/>
      <c r="Q273" s="39"/>
      <c r="R273" s="39"/>
      <c r="S273" s="39"/>
      <c r="T273" s="39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20"/>
      <c r="AG273" s="55"/>
      <c r="AH273" s="20"/>
      <c r="AI273" s="20"/>
      <c r="AJ273" s="20"/>
      <c r="AK273" s="20"/>
      <c r="AL273" s="20"/>
      <c r="AN273" s="14"/>
    </row>
    <row r="274" spans="2:40" s="13" customFormat="1" ht="15">
      <c r="B274" s="31"/>
      <c r="C274" s="31"/>
      <c r="D274" s="31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8"/>
      <c r="P274" s="39"/>
      <c r="Q274" s="39"/>
      <c r="R274" s="39"/>
      <c r="S274" s="39"/>
      <c r="T274" s="39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20"/>
      <c r="AG274" s="55"/>
      <c r="AH274" s="20"/>
      <c r="AI274" s="20"/>
      <c r="AJ274" s="20"/>
      <c r="AK274" s="20"/>
      <c r="AL274" s="20"/>
      <c r="AN274" s="14"/>
    </row>
    <row r="275" spans="2:40" s="13" customFormat="1" ht="15">
      <c r="B275" s="31"/>
      <c r="C275" s="31"/>
      <c r="D275" s="31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8"/>
      <c r="P275" s="39"/>
      <c r="Q275" s="39"/>
      <c r="R275" s="39"/>
      <c r="S275" s="39"/>
      <c r="T275" s="39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20"/>
      <c r="AG275" s="55"/>
      <c r="AH275" s="20"/>
      <c r="AI275" s="20"/>
      <c r="AJ275" s="20"/>
      <c r="AK275" s="20"/>
      <c r="AL275" s="20"/>
      <c r="AN275" s="14"/>
    </row>
    <row r="276" spans="2:40" s="13" customFormat="1" ht="15">
      <c r="B276" s="31"/>
      <c r="C276" s="31"/>
      <c r="D276" s="31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8"/>
      <c r="P276" s="39"/>
      <c r="Q276" s="39"/>
      <c r="R276" s="39"/>
      <c r="S276" s="39"/>
      <c r="T276" s="39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20"/>
      <c r="AG276" s="55"/>
      <c r="AH276" s="20"/>
      <c r="AI276" s="20"/>
      <c r="AJ276" s="20"/>
      <c r="AK276" s="20"/>
      <c r="AL276" s="20"/>
      <c r="AN276" s="14"/>
    </row>
    <row r="277" spans="2:40" s="13" customFormat="1" ht="15">
      <c r="B277" s="31"/>
      <c r="C277" s="31"/>
      <c r="D277" s="31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8"/>
      <c r="P277" s="39"/>
      <c r="Q277" s="39"/>
      <c r="R277" s="39"/>
      <c r="S277" s="39"/>
      <c r="T277" s="39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20"/>
      <c r="AG277" s="55"/>
      <c r="AH277" s="20"/>
      <c r="AI277" s="20"/>
      <c r="AJ277" s="20"/>
      <c r="AK277" s="20"/>
      <c r="AL277" s="20"/>
      <c r="AN277" s="14"/>
    </row>
    <row r="278" spans="2:40" s="13" customFormat="1" ht="15">
      <c r="B278" s="31"/>
      <c r="C278" s="31"/>
      <c r="D278" s="31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8"/>
      <c r="P278" s="39"/>
      <c r="Q278" s="39"/>
      <c r="R278" s="39"/>
      <c r="S278" s="39"/>
      <c r="T278" s="39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20"/>
      <c r="AG278" s="55"/>
      <c r="AH278" s="20"/>
      <c r="AI278" s="20"/>
      <c r="AJ278" s="20"/>
      <c r="AK278" s="20"/>
      <c r="AL278" s="20"/>
      <c r="AN278" s="14"/>
    </row>
    <row r="279" spans="2:40" s="13" customFormat="1" ht="15">
      <c r="B279" s="31"/>
      <c r="C279" s="31"/>
      <c r="D279" s="31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8"/>
      <c r="P279" s="39"/>
      <c r="Q279" s="39"/>
      <c r="R279" s="39"/>
      <c r="S279" s="39"/>
      <c r="T279" s="39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20"/>
      <c r="AG279" s="55"/>
      <c r="AH279" s="20"/>
      <c r="AI279" s="20"/>
      <c r="AJ279" s="20"/>
      <c r="AK279" s="20"/>
      <c r="AL279" s="20"/>
      <c r="AN279" s="14"/>
    </row>
    <row r="280" spans="2:40" s="13" customFormat="1" ht="15">
      <c r="B280" s="31"/>
      <c r="C280" s="31"/>
      <c r="D280" s="31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8"/>
      <c r="P280" s="39"/>
      <c r="Q280" s="39"/>
      <c r="R280" s="39"/>
      <c r="S280" s="39"/>
      <c r="T280" s="39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20"/>
      <c r="AG280" s="55"/>
      <c r="AH280" s="20"/>
      <c r="AI280" s="20"/>
      <c r="AJ280" s="20"/>
      <c r="AK280" s="20"/>
      <c r="AL280" s="20"/>
      <c r="AN280" s="14"/>
    </row>
    <row r="281" spans="2:40" s="13" customFormat="1" ht="15">
      <c r="B281" s="31"/>
      <c r="C281" s="31"/>
      <c r="D281" s="31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8"/>
      <c r="P281" s="39"/>
      <c r="Q281" s="39"/>
      <c r="R281" s="39"/>
      <c r="S281" s="39"/>
      <c r="T281" s="39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20"/>
      <c r="AG281" s="55"/>
      <c r="AH281" s="20"/>
      <c r="AI281" s="20"/>
      <c r="AJ281" s="20"/>
      <c r="AK281" s="20"/>
      <c r="AL281" s="20"/>
      <c r="AN281" s="14"/>
    </row>
    <row r="282" spans="2:40" s="13" customFormat="1" ht="15">
      <c r="B282" s="31"/>
      <c r="C282" s="31"/>
      <c r="D282" s="31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8"/>
      <c r="P282" s="39"/>
      <c r="Q282" s="39"/>
      <c r="R282" s="39"/>
      <c r="S282" s="39"/>
      <c r="T282" s="39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20"/>
      <c r="AG282" s="55"/>
      <c r="AH282" s="20"/>
      <c r="AI282" s="20"/>
      <c r="AJ282" s="20"/>
      <c r="AK282" s="20"/>
      <c r="AL282" s="20"/>
      <c r="AN282" s="14"/>
    </row>
    <row r="283" spans="2:40" s="13" customFormat="1" ht="15">
      <c r="B283" s="31"/>
      <c r="C283" s="31"/>
      <c r="D283" s="31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8"/>
      <c r="P283" s="39"/>
      <c r="Q283" s="39"/>
      <c r="R283" s="39"/>
      <c r="S283" s="39"/>
      <c r="T283" s="39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20"/>
      <c r="AG283" s="55"/>
      <c r="AH283" s="20"/>
      <c r="AI283" s="20"/>
      <c r="AJ283" s="20"/>
      <c r="AK283" s="20"/>
      <c r="AL283" s="20"/>
      <c r="AN283" s="14"/>
    </row>
    <row r="284" spans="2:40" s="13" customFormat="1" ht="15">
      <c r="B284" s="31"/>
      <c r="C284" s="31"/>
      <c r="D284" s="31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8"/>
      <c r="P284" s="39"/>
      <c r="Q284" s="39"/>
      <c r="R284" s="39"/>
      <c r="S284" s="39"/>
      <c r="T284" s="39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20"/>
      <c r="AG284" s="55"/>
      <c r="AH284" s="20"/>
      <c r="AI284" s="20"/>
      <c r="AJ284" s="20"/>
      <c r="AK284" s="20"/>
      <c r="AL284" s="20"/>
      <c r="AN284" s="14"/>
    </row>
    <row r="285" spans="2:40" s="13" customFormat="1" ht="15">
      <c r="B285" s="31"/>
      <c r="C285" s="31"/>
      <c r="D285" s="31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8"/>
      <c r="P285" s="39"/>
      <c r="Q285" s="39"/>
      <c r="R285" s="39"/>
      <c r="S285" s="39"/>
      <c r="T285" s="39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20"/>
      <c r="AG285" s="55"/>
      <c r="AH285" s="20"/>
      <c r="AI285" s="20"/>
      <c r="AJ285" s="20"/>
      <c r="AK285" s="20"/>
      <c r="AL285" s="20"/>
      <c r="AN285" s="14"/>
    </row>
    <row r="286" spans="2:40" s="13" customFormat="1" ht="15">
      <c r="B286" s="31"/>
      <c r="C286" s="31"/>
      <c r="D286" s="31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8"/>
      <c r="P286" s="39"/>
      <c r="Q286" s="39"/>
      <c r="R286" s="39"/>
      <c r="S286" s="39"/>
      <c r="T286" s="39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20"/>
      <c r="AG286" s="55"/>
      <c r="AH286" s="20"/>
      <c r="AI286" s="20"/>
      <c r="AJ286" s="20"/>
      <c r="AK286" s="20"/>
      <c r="AL286" s="20"/>
      <c r="AN286" s="14"/>
    </row>
    <row r="287" spans="2:40" s="13" customFormat="1" ht="15">
      <c r="B287" s="31"/>
      <c r="C287" s="31"/>
      <c r="D287" s="31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8"/>
      <c r="P287" s="39"/>
      <c r="Q287" s="39"/>
      <c r="R287" s="39"/>
      <c r="S287" s="39"/>
      <c r="T287" s="39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20"/>
      <c r="AG287" s="55"/>
      <c r="AH287" s="20"/>
      <c r="AI287" s="20"/>
      <c r="AJ287" s="20"/>
      <c r="AK287" s="20"/>
      <c r="AL287" s="20"/>
      <c r="AN287" s="14"/>
    </row>
    <row r="288" spans="2:40" s="13" customFormat="1" ht="15">
      <c r="B288" s="31"/>
      <c r="C288" s="31"/>
      <c r="D288" s="31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8"/>
      <c r="P288" s="39"/>
      <c r="Q288" s="39"/>
      <c r="R288" s="39"/>
      <c r="S288" s="39"/>
      <c r="T288" s="39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20"/>
      <c r="AG288" s="55"/>
      <c r="AH288" s="20"/>
      <c r="AI288" s="20"/>
      <c r="AJ288" s="20"/>
      <c r="AK288" s="20"/>
      <c r="AL288" s="20"/>
      <c r="AN288" s="14"/>
    </row>
    <row r="289" spans="2:40" s="13" customFormat="1" ht="15">
      <c r="B289" s="31"/>
      <c r="C289" s="31"/>
      <c r="D289" s="31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8"/>
      <c r="P289" s="39"/>
      <c r="Q289" s="39"/>
      <c r="R289" s="39"/>
      <c r="S289" s="39"/>
      <c r="T289" s="39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20"/>
      <c r="AG289" s="55"/>
      <c r="AH289" s="20"/>
      <c r="AI289" s="20"/>
      <c r="AJ289" s="20"/>
      <c r="AK289" s="20"/>
      <c r="AL289" s="20"/>
      <c r="AN289" s="14"/>
    </row>
    <row r="290" spans="2:40" s="13" customFormat="1" ht="15">
      <c r="B290" s="31"/>
      <c r="C290" s="31"/>
      <c r="D290" s="31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8"/>
      <c r="P290" s="39"/>
      <c r="Q290" s="39"/>
      <c r="R290" s="39"/>
      <c r="S290" s="39"/>
      <c r="T290" s="39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20"/>
      <c r="AG290" s="55"/>
      <c r="AH290" s="20"/>
      <c r="AI290" s="20"/>
      <c r="AJ290" s="20"/>
      <c r="AK290" s="20"/>
      <c r="AL290" s="20"/>
      <c r="AN290" s="14"/>
    </row>
    <row r="291" spans="2:40" s="13" customFormat="1" ht="15">
      <c r="B291" s="31"/>
      <c r="C291" s="31"/>
      <c r="D291" s="31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8"/>
      <c r="P291" s="39"/>
      <c r="Q291" s="39"/>
      <c r="R291" s="39"/>
      <c r="S291" s="39"/>
      <c r="T291" s="39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20"/>
      <c r="AG291" s="55"/>
      <c r="AH291" s="20"/>
      <c r="AI291" s="20"/>
      <c r="AJ291" s="20"/>
      <c r="AK291" s="20"/>
      <c r="AL291" s="20"/>
      <c r="AN291" s="14"/>
    </row>
    <row r="292" spans="2:40" s="13" customFormat="1" ht="15">
      <c r="B292" s="31"/>
      <c r="C292" s="31"/>
      <c r="D292" s="31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8"/>
      <c r="P292" s="39"/>
      <c r="Q292" s="39"/>
      <c r="R292" s="39"/>
      <c r="S292" s="39"/>
      <c r="T292" s="39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20"/>
      <c r="AG292" s="55"/>
      <c r="AH292" s="20"/>
      <c r="AI292" s="20"/>
      <c r="AJ292" s="20"/>
      <c r="AK292" s="20"/>
      <c r="AL292" s="20"/>
      <c r="AN292" s="14"/>
    </row>
    <row r="293" spans="2:40" s="13" customFormat="1" ht="15">
      <c r="B293" s="31"/>
      <c r="C293" s="31"/>
      <c r="D293" s="31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8"/>
      <c r="P293" s="39"/>
      <c r="Q293" s="39"/>
      <c r="R293" s="39"/>
      <c r="S293" s="39"/>
      <c r="T293" s="39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20"/>
      <c r="AG293" s="55"/>
      <c r="AH293" s="20"/>
      <c r="AI293" s="20"/>
      <c r="AJ293" s="20"/>
      <c r="AK293" s="20"/>
      <c r="AL293" s="20"/>
      <c r="AN293" s="14"/>
    </row>
    <row r="294" spans="2:40" s="13" customFormat="1" ht="15">
      <c r="B294" s="31"/>
      <c r="C294" s="31"/>
      <c r="D294" s="31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8"/>
      <c r="P294" s="39"/>
      <c r="Q294" s="39"/>
      <c r="R294" s="39"/>
      <c r="S294" s="39"/>
      <c r="T294" s="39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20"/>
      <c r="AG294" s="55"/>
      <c r="AH294" s="20"/>
      <c r="AI294" s="20"/>
      <c r="AJ294" s="20"/>
      <c r="AK294" s="20"/>
      <c r="AL294" s="20"/>
      <c r="AN294" s="14"/>
    </row>
    <row r="295" spans="2:40" s="13" customFormat="1" ht="15">
      <c r="B295" s="31"/>
      <c r="C295" s="31"/>
      <c r="D295" s="31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8"/>
      <c r="P295" s="39"/>
      <c r="Q295" s="39"/>
      <c r="R295" s="39"/>
      <c r="S295" s="39"/>
      <c r="T295" s="39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20"/>
      <c r="AG295" s="55"/>
      <c r="AH295" s="20"/>
      <c r="AI295" s="20"/>
      <c r="AJ295" s="20"/>
      <c r="AK295" s="20"/>
      <c r="AL295" s="20"/>
      <c r="AN295" s="14"/>
    </row>
    <row r="296" spans="2:40" s="13" customFormat="1" ht="15">
      <c r="B296" s="31"/>
      <c r="C296" s="31"/>
      <c r="D296" s="31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8"/>
      <c r="P296" s="39"/>
      <c r="Q296" s="39"/>
      <c r="R296" s="39"/>
      <c r="S296" s="39"/>
      <c r="T296" s="39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20"/>
      <c r="AG296" s="55"/>
      <c r="AH296" s="20"/>
      <c r="AI296" s="20"/>
      <c r="AJ296" s="20"/>
      <c r="AK296" s="20"/>
      <c r="AL296" s="20"/>
      <c r="AN296" s="14"/>
    </row>
    <row r="297" spans="2:40" s="13" customFormat="1" ht="15">
      <c r="B297" s="31"/>
      <c r="C297" s="31"/>
      <c r="D297" s="31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8"/>
      <c r="P297" s="39"/>
      <c r="Q297" s="39"/>
      <c r="R297" s="39"/>
      <c r="S297" s="39"/>
      <c r="T297" s="39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20"/>
      <c r="AG297" s="55"/>
      <c r="AH297" s="20"/>
      <c r="AI297" s="20"/>
      <c r="AJ297" s="20"/>
      <c r="AK297" s="20"/>
      <c r="AL297" s="20"/>
      <c r="AN297" s="14"/>
    </row>
    <row r="298" spans="2:40" s="13" customFormat="1" ht="15">
      <c r="B298" s="31"/>
      <c r="C298" s="31"/>
      <c r="D298" s="31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8"/>
      <c r="P298" s="39"/>
      <c r="Q298" s="39"/>
      <c r="R298" s="39"/>
      <c r="S298" s="39"/>
      <c r="T298" s="39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20"/>
      <c r="AG298" s="55"/>
      <c r="AH298" s="20"/>
      <c r="AI298" s="20"/>
      <c r="AJ298" s="20"/>
      <c r="AK298" s="20"/>
      <c r="AL298" s="20"/>
      <c r="AN298" s="14"/>
    </row>
    <row r="299" spans="2:40" s="13" customFormat="1" ht="15">
      <c r="B299" s="31"/>
      <c r="C299" s="31"/>
      <c r="D299" s="31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8"/>
      <c r="P299" s="39"/>
      <c r="Q299" s="39"/>
      <c r="R299" s="39"/>
      <c r="S299" s="39"/>
      <c r="T299" s="39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20"/>
      <c r="AG299" s="55"/>
      <c r="AH299" s="20"/>
      <c r="AI299" s="20"/>
      <c r="AJ299" s="20"/>
      <c r="AK299" s="20"/>
      <c r="AL299" s="20"/>
      <c r="AN299" s="14"/>
    </row>
    <row r="300" spans="2:40" s="13" customFormat="1" ht="15">
      <c r="B300" s="31"/>
      <c r="C300" s="31"/>
      <c r="D300" s="31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8"/>
      <c r="P300" s="39"/>
      <c r="Q300" s="39"/>
      <c r="R300" s="39"/>
      <c r="S300" s="39"/>
      <c r="T300" s="39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20"/>
      <c r="AG300" s="55"/>
      <c r="AH300" s="20"/>
      <c r="AI300" s="20"/>
      <c r="AJ300" s="20"/>
      <c r="AK300" s="20"/>
      <c r="AL300" s="20"/>
      <c r="AN300" s="14"/>
    </row>
    <row r="301" spans="2:40" s="13" customFormat="1" ht="15">
      <c r="B301" s="31"/>
      <c r="C301" s="31"/>
      <c r="D301" s="31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8"/>
      <c r="P301" s="39"/>
      <c r="Q301" s="39"/>
      <c r="R301" s="39"/>
      <c r="S301" s="39"/>
      <c r="T301" s="39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20"/>
      <c r="AG301" s="55"/>
      <c r="AH301" s="20"/>
      <c r="AI301" s="20"/>
      <c r="AJ301" s="20"/>
      <c r="AK301" s="20"/>
      <c r="AL301" s="20"/>
      <c r="AN301" s="14"/>
    </row>
    <row r="302" spans="2:40" s="13" customFormat="1" ht="15">
      <c r="B302" s="31"/>
      <c r="C302" s="31"/>
      <c r="D302" s="31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8"/>
      <c r="P302" s="39"/>
      <c r="Q302" s="39"/>
      <c r="R302" s="39"/>
      <c r="S302" s="39"/>
      <c r="T302" s="39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20"/>
      <c r="AG302" s="55"/>
      <c r="AH302" s="20"/>
      <c r="AI302" s="20"/>
      <c r="AJ302" s="20"/>
      <c r="AK302" s="20"/>
      <c r="AL302" s="20"/>
      <c r="AN302" s="14"/>
    </row>
    <row r="303" spans="2:40" s="13" customFormat="1" ht="15">
      <c r="B303" s="31"/>
      <c r="C303" s="31"/>
      <c r="D303" s="31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8"/>
      <c r="P303" s="39"/>
      <c r="Q303" s="39"/>
      <c r="R303" s="39"/>
      <c r="S303" s="39"/>
      <c r="T303" s="39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20"/>
      <c r="AG303" s="55"/>
      <c r="AH303" s="20"/>
      <c r="AI303" s="20"/>
      <c r="AJ303" s="20"/>
      <c r="AK303" s="20"/>
      <c r="AL303" s="20"/>
      <c r="AN303" s="14"/>
    </row>
    <row r="304" spans="2:40" s="13" customFormat="1" ht="15">
      <c r="B304" s="31"/>
      <c r="C304" s="31"/>
      <c r="D304" s="31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8"/>
      <c r="P304" s="39"/>
      <c r="Q304" s="39"/>
      <c r="R304" s="39"/>
      <c r="S304" s="39"/>
      <c r="T304" s="39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20"/>
      <c r="AG304" s="55"/>
      <c r="AH304" s="20"/>
      <c r="AI304" s="20"/>
      <c r="AJ304" s="20"/>
      <c r="AK304" s="20"/>
      <c r="AL304" s="20"/>
      <c r="AN304" s="14"/>
    </row>
    <row r="305" spans="2:40" s="13" customFormat="1" ht="15">
      <c r="B305" s="31"/>
      <c r="C305" s="31"/>
      <c r="D305" s="31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8"/>
      <c r="P305" s="39"/>
      <c r="Q305" s="39"/>
      <c r="R305" s="39"/>
      <c r="S305" s="39"/>
      <c r="T305" s="39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20"/>
      <c r="AG305" s="55"/>
      <c r="AH305" s="20"/>
      <c r="AI305" s="20"/>
      <c r="AJ305" s="20"/>
      <c r="AK305" s="20"/>
      <c r="AL305" s="20"/>
      <c r="AN305" s="14"/>
    </row>
    <row r="306" spans="2:40" s="13" customFormat="1" ht="15">
      <c r="B306" s="31"/>
      <c r="C306" s="31"/>
      <c r="D306" s="31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8"/>
      <c r="P306" s="39"/>
      <c r="Q306" s="39"/>
      <c r="R306" s="39"/>
      <c r="S306" s="39"/>
      <c r="T306" s="39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20"/>
      <c r="AG306" s="55"/>
      <c r="AH306" s="20"/>
      <c r="AI306" s="20"/>
      <c r="AJ306" s="20"/>
      <c r="AK306" s="20"/>
      <c r="AL306" s="20"/>
      <c r="AN306" s="14"/>
    </row>
    <row r="307" spans="2:40" s="13" customFormat="1" ht="15">
      <c r="B307" s="31"/>
      <c r="C307" s="31"/>
      <c r="D307" s="31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8"/>
      <c r="P307" s="39"/>
      <c r="Q307" s="39"/>
      <c r="R307" s="39"/>
      <c r="S307" s="39"/>
      <c r="T307" s="39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20"/>
      <c r="AG307" s="55"/>
      <c r="AH307" s="20"/>
      <c r="AI307" s="20"/>
      <c r="AJ307" s="20"/>
      <c r="AK307" s="20"/>
      <c r="AL307" s="20"/>
      <c r="AN307" s="14"/>
    </row>
    <row r="308" spans="2:40" s="13" customFormat="1" ht="15">
      <c r="B308" s="31"/>
      <c r="C308" s="31"/>
      <c r="D308" s="31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8"/>
      <c r="P308" s="39"/>
      <c r="Q308" s="39"/>
      <c r="R308" s="39"/>
      <c r="S308" s="39"/>
      <c r="T308" s="39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20"/>
      <c r="AG308" s="55"/>
      <c r="AH308" s="20"/>
      <c r="AI308" s="20"/>
      <c r="AJ308" s="20"/>
      <c r="AK308" s="20"/>
      <c r="AL308" s="20"/>
      <c r="AN308" s="14"/>
    </row>
    <row r="309" spans="2:40" s="13" customFormat="1" ht="15">
      <c r="B309" s="31"/>
      <c r="C309" s="31"/>
      <c r="D309" s="31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8"/>
      <c r="P309" s="39"/>
      <c r="Q309" s="39"/>
      <c r="R309" s="39"/>
      <c r="S309" s="39"/>
      <c r="T309" s="39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20"/>
      <c r="AG309" s="55"/>
      <c r="AH309" s="20"/>
      <c r="AI309" s="20"/>
      <c r="AJ309" s="20"/>
      <c r="AK309" s="20"/>
      <c r="AL309" s="20"/>
      <c r="AN309" s="14"/>
    </row>
    <row r="310" spans="2:40" s="13" customFormat="1" ht="15">
      <c r="B310" s="31"/>
      <c r="C310" s="31"/>
      <c r="D310" s="31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8"/>
      <c r="P310" s="39"/>
      <c r="Q310" s="39"/>
      <c r="R310" s="39"/>
      <c r="S310" s="39"/>
      <c r="T310" s="39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20"/>
      <c r="AG310" s="55"/>
      <c r="AH310" s="20"/>
      <c r="AI310" s="20"/>
      <c r="AJ310" s="20"/>
      <c r="AK310" s="20"/>
      <c r="AL310" s="20"/>
      <c r="AN310" s="14"/>
    </row>
    <row r="311" spans="2:40" s="13" customFormat="1" ht="15">
      <c r="B311" s="31"/>
      <c r="C311" s="31"/>
      <c r="D311" s="31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8"/>
      <c r="P311" s="39"/>
      <c r="Q311" s="39"/>
      <c r="R311" s="39"/>
      <c r="S311" s="39"/>
      <c r="T311" s="39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20"/>
      <c r="AG311" s="55"/>
      <c r="AH311" s="20"/>
      <c r="AI311" s="20"/>
      <c r="AJ311" s="20"/>
      <c r="AK311" s="20"/>
      <c r="AL311" s="20"/>
      <c r="AN311" s="14"/>
    </row>
    <row r="312" spans="2:40" s="13" customFormat="1" ht="15">
      <c r="B312" s="31"/>
      <c r="C312" s="31"/>
      <c r="D312" s="31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8"/>
      <c r="P312" s="39"/>
      <c r="Q312" s="39"/>
      <c r="R312" s="39"/>
      <c r="S312" s="39"/>
      <c r="T312" s="39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20"/>
      <c r="AG312" s="55"/>
      <c r="AH312" s="20"/>
      <c r="AI312" s="20"/>
      <c r="AJ312" s="20"/>
      <c r="AK312" s="20"/>
      <c r="AL312" s="20"/>
      <c r="AN312" s="14"/>
    </row>
    <row r="313" spans="2:40" s="13" customFormat="1" ht="15">
      <c r="B313" s="31"/>
      <c r="C313" s="31"/>
      <c r="D313" s="31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8"/>
      <c r="P313" s="39"/>
      <c r="Q313" s="39"/>
      <c r="R313" s="39"/>
      <c r="S313" s="39"/>
      <c r="T313" s="39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20"/>
      <c r="AG313" s="55"/>
      <c r="AH313" s="20"/>
      <c r="AI313" s="20"/>
      <c r="AJ313" s="20"/>
      <c r="AK313" s="20"/>
      <c r="AL313" s="20"/>
      <c r="AN313" s="14"/>
    </row>
    <row r="314" spans="2:40" s="13" customFormat="1" ht="15">
      <c r="B314" s="31"/>
      <c r="C314" s="31"/>
      <c r="D314" s="31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8"/>
      <c r="P314" s="39"/>
      <c r="Q314" s="39"/>
      <c r="R314" s="39"/>
      <c r="S314" s="39"/>
      <c r="T314" s="39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20"/>
      <c r="AG314" s="55"/>
      <c r="AH314" s="20"/>
      <c r="AI314" s="20"/>
      <c r="AJ314" s="20"/>
      <c r="AK314" s="20"/>
      <c r="AL314" s="20"/>
      <c r="AN314" s="14"/>
    </row>
    <row r="315" spans="2:40" s="13" customFormat="1" ht="15">
      <c r="B315" s="31"/>
      <c r="C315" s="31"/>
      <c r="D315" s="31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8"/>
      <c r="P315" s="39"/>
      <c r="Q315" s="39"/>
      <c r="R315" s="39"/>
      <c r="S315" s="39"/>
      <c r="T315" s="39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20"/>
      <c r="AG315" s="55"/>
      <c r="AH315" s="20"/>
      <c r="AI315" s="20"/>
      <c r="AJ315" s="20"/>
      <c r="AK315" s="20"/>
      <c r="AL315" s="20"/>
      <c r="AN315" s="14"/>
    </row>
    <row r="316" spans="2:40" s="13" customFormat="1" ht="15">
      <c r="B316" s="31"/>
      <c r="C316" s="31"/>
      <c r="D316" s="31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8"/>
      <c r="P316" s="39"/>
      <c r="Q316" s="39"/>
      <c r="R316" s="39"/>
      <c r="S316" s="39"/>
      <c r="T316" s="39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20"/>
      <c r="AG316" s="55"/>
      <c r="AH316" s="20"/>
      <c r="AI316" s="20"/>
      <c r="AJ316" s="20"/>
      <c r="AK316" s="20"/>
      <c r="AL316" s="20"/>
      <c r="AN316" s="14"/>
    </row>
    <row r="317" spans="2:40" s="13" customFormat="1" ht="15">
      <c r="B317" s="31"/>
      <c r="C317" s="31"/>
      <c r="D317" s="31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8"/>
      <c r="P317" s="39"/>
      <c r="Q317" s="39"/>
      <c r="R317" s="39"/>
      <c r="S317" s="39"/>
      <c r="T317" s="39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20"/>
      <c r="AG317" s="55"/>
      <c r="AH317" s="20"/>
      <c r="AI317" s="20"/>
      <c r="AJ317" s="20"/>
      <c r="AK317" s="20"/>
      <c r="AL317" s="20"/>
      <c r="AN317" s="14"/>
    </row>
    <row r="318" spans="2:40" s="13" customFormat="1" ht="15">
      <c r="B318" s="31"/>
      <c r="C318" s="31"/>
      <c r="D318" s="31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8"/>
      <c r="P318" s="39"/>
      <c r="Q318" s="39"/>
      <c r="R318" s="39"/>
      <c r="S318" s="39"/>
      <c r="T318" s="39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20"/>
      <c r="AG318" s="55"/>
      <c r="AH318" s="20"/>
      <c r="AI318" s="20"/>
      <c r="AJ318" s="20"/>
      <c r="AK318" s="20"/>
      <c r="AL318" s="20"/>
      <c r="AN318" s="14"/>
    </row>
    <row r="319" spans="2:40" s="13" customFormat="1" ht="15">
      <c r="B319" s="31"/>
      <c r="C319" s="31"/>
      <c r="D319" s="31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8"/>
      <c r="P319" s="39"/>
      <c r="Q319" s="39"/>
      <c r="R319" s="39"/>
      <c r="S319" s="39"/>
      <c r="T319" s="39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20"/>
      <c r="AG319" s="55"/>
      <c r="AH319" s="20"/>
      <c r="AI319" s="20"/>
      <c r="AJ319" s="20"/>
      <c r="AK319" s="20"/>
      <c r="AL319" s="20"/>
      <c r="AN319" s="14"/>
    </row>
    <row r="320" spans="2:40" s="13" customFormat="1" ht="15">
      <c r="B320" s="31"/>
      <c r="C320" s="31"/>
      <c r="D320" s="31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8"/>
      <c r="P320" s="39"/>
      <c r="Q320" s="39"/>
      <c r="R320" s="39"/>
      <c r="S320" s="39"/>
      <c r="T320" s="39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20"/>
      <c r="AG320" s="55"/>
      <c r="AH320" s="20"/>
      <c r="AI320" s="20"/>
      <c r="AJ320" s="20"/>
      <c r="AK320" s="20"/>
      <c r="AL320" s="20"/>
      <c r="AN320" s="14"/>
    </row>
    <row r="321" spans="2:40" s="13" customFormat="1" ht="15">
      <c r="B321" s="31"/>
      <c r="C321" s="31"/>
      <c r="D321" s="31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8"/>
      <c r="P321" s="39"/>
      <c r="Q321" s="39"/>
      <c r="R321" s="39"/>
      <c r="S321" s="39"/>
      <c r="T321" s="39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20"/>
      <c r="AG321" s="55"/>
      <c r="AH321" s="20"/>
      <c r="AI321" s="20"/>
      <c r="AJ321" s="20"/>
      <c r="AK321" s="20"/>
      <c r="AL321" s="20"/>
      <c r="AN321" s="14"/>
    </row>
    <row r="322" spans="2:40" s="13" customFormat="1" ht="15">
      <c r="B322" s="31"/>
      <c r="C322" s="31"/>
      <c r="D322" s="31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8"/>
      <c r="P322" s="39"/>
      <c r="Q322" s="39"/>
      <c r="R322" s="39"/>
      <c r="S322" s="39"/>
      <c r="T322" s="39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20"/>
      <c r="AG322" s="55"/>
      <c r="AH322" s="20"/>
      <c r="AI322" s="20"/>
      <c r="AJ322" s="20"/>
      <c r="AK322" s="20"/>
      <c r="AL322" s="20"/>
      <c r="AN322" s="14"/>
    </row>
    <row r="323" spans="2:40" s="13" customFormat="1" ht="15">
      <c r="B323" s="31"/>
      <c r="C323" s="31"/>
      <c r="D323" s="31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8"/>
      <c r="P323" s="39"/>
      <c r="Q323" s="39"/>
      <c r="R323" s="39"/>
      <c r="S323" s="39"/>
      <c r="T323" s="39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20"/>
      <c r="AG323" s="55"/>
      <c r="AH323" s="20"/>
      <c r="AI323" s="20"/>
      <c r="AJ323" s="20"/>
      <c r="AK323" s="20"/>
      <c r="AL323" s="20"/>
      <c r="AN323" s="14"/>
    </row>
    <row r="324" spans="2:40" s="13" customFormat="1" ht="15">
      <c r="B324" s="31"/>
      <c r="C324" s="31"/>
      <c r="D324" s="31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8"/>
      <c r="P324" s="39"/>
      <c r="Q324" s="39"/>
      <c r="R324" s="39"/>
      <c r="S324" s="39"/>
      <c r="T324" s="39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20"/>
      <c r="AG324" s="55"/>
      <c r="AH324" s="20"/>
      <c r="AI324" s="20"/>
      <c r="AJ324" s="20"/>
      <c r="AK324" s="20"/>
      <c r="AL324" s="20"/>
      <c r="AN324" s="14"/>
    </row>
    <row r="325" spans="2:40" s="13" customFormat="1" ht="15">
      <c r="B325" s="31"/>
      <c r="C325" s="31"/>
      <c r="D325" s="31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8"/>
      <c r="P325" s="39"/>
      <c r="Q325" s="39"/>
      <c r="R325" s="39"/>
      <c r="S325" s="39"/>
      <c r="T325" s="39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20"/>
      <c r="AG325" s="55"/>
      <c r="AH325" s="20"/>
      <c r="AI325" s="20"/>
      <c r="AJ325" s="20"/>
      <c r="AK325" s="20"/>
      <c r="AL325" s="20"/>
      <c r="AN325" s="14"/>
    </row>
    <row r="326" spans="2:40" s="13" customFormat="1" ht="15">
      <c r="B326" s="31"/>
      <c r="C326" s="31"/>
      <c r="D326" s="31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8"/>
      <c r="P326" s="39"/>
      <c r="Q326" s="39"/>
      <c r="R326" s="39"/>
      <c r="S326" s="39"/>
      <c r="T326" s="39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20"/>
      <c r="AG326" s="55"/>
      <c r="AH326" s="20"/>
      <c r="AI326" s="20"/>
      <c r="AJ326" s="20"/>
      <c r="AK326" s="20"/>
      <c r="AL326" s="20"/>
      <c r="AN326" s="14"/>
    </row>
    <row r="327" spans="2:40" s="13" customFormat="1" ht="15">
      <c r="B327" s="31"/>
      <c r="C327" s="31"/>
      <c r="D327" s="31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8"/>
      <c r="P327" s="39"/>
      <c r="Q327" s="39"/>
      <c r="R327" s="39"/>
      <c r="S327" s="39"/>
      <c r="T327" s="39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20"/>
      <c r="AG327" s="55"/>
      <c r="AH327" s="20"/>
      <c r="AI327" s="20"/>
      <c r="AJ327" s="20"/>
      <c r="AK327" s="20"/>
      <c r="AL327" s="20"/>
      <c r="AN327" s="14"/>
    </row>
    <row r="328" spans="2:40" s="13" customFormat="1" ht="15">
      <c r="B328" s="31"/>
      <c r="C328" s="31"/>
      <c r="D328" s="31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8"/>
      <c r="P328" s="39"/>
      <c r="Q328" s="39"/>
      <c r="R328" s="39"/>
      <c r="S328" s="39"/>
      <c r="T328" s="39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20"/>
      <c r="AG328" s="55"/>
      <c r="AH328" s="20"/>
      <c r="AI328" s="20"/>
      <c r="AJ328" s="20"/>
      <c r="AK328" s="20"/>
      <c r="AL328" s="20"/>
      <c r="AN328" s="14"/>
    </row>
    <row r="329" spans="2:40" s="13" customFormat="1" ht="15">
      <c r="B329" s="31"/>
      <c r="C329" s="31"/>
      <c r="D329" s="31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8"/>
      <c r="P329" s="39"/>
      <c r="Q329" s="39"/>
      <c r="R329" s="39"/>
      <c r="S329" s="39"/>
      <c r="T329" s="39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20"/>
      <c r="AG329" s="55"/>
      <c r="AH329" s="20"/>
      <c r="AI329" s="20"/>
      <c r="AJ329" s="20"/>
      <c r="AK329" s="20"/>
      <c r="AL329" s="20"/>
      <c r="AN329" s="14"/>
    </row>
    <row r="330" spans="2:40" s="13" customFormat="1" ht="15">
      <c r="B330" s="31"/>
      <c r="C330" s="31"/>
      <c r="D330" s="31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8"/>
      <c r="P330" s="39"/>
      <c r="Q330" s="39"/>
      <c r="R330" s="39"/>
      <c r="S330" s="39"/>
      <c r="T330" s="39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20"/>
      <c r="AG330" s="55"/>
      <c r="AH330" s="20"/>
      <c r="AI330" s="20"/>
      <c r="AJ330" s="20"/>
      <c r="AK330" s="20"/>
      <c r="AL330" s="20"/>
      <c r="AN330" s="14"/>
    </row>
    <row r="331" spans="2:40" s="13" customFormat="1" ht="15">
      <c r="B331" s="31"/>
      <c r="C331" s="31"/>
      <c r="D331" s="31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8"/>
      <c r="P331" s="39"/>
      <c r="Q331" s="39"/>
      <c r="R331" s="39"/>
      <c r="S331" s="39"/>
      <c r="T331" s="39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20"/>
      <c r="AG331" s="55"/>
      <c r="AH331" s="20"/>
      <c r="AI331" s="20"/>
      <c r="AJ331" s="20"/>
      <c r="AK331" s="20"/>
      <c r="AL331" s="20"/>
      <c r="AN331" s="14"/>
    </row>
    <row r="332" spans="2:40" s="13" customFormat="1" ht="15">
      <c r="B332" s="31"/>
      <c r="C332" s="31"/>
      <c r="D332" s="31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8"/>
      <c r="P332" s="39"/>
      <c r="Q332" s="39"/>
      <c r="R332" s="39"/>
      <c r="S332" s="39"/>
      <c r="T332" s="39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20"/>
      <c r="AG332" s="55"/>
      <c r="AH332" s="20"/>
      <c r="AI332" s="20"/>
      <c r="AJ332" s="20"/>
      <c r="AK332" s="20"/>
      <c r="AL332" s="20"/>
      <c r="AN332" s="14"/>
    </row>
    <row r="333" spans="2:40" s="13" customFormat="1" ht="15">
      <c r="B333" s="31"/>
      <c r="C333" s="31"/>
      <c r="D333" s="31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8"/>
      <c r="P333" s="39"/>
      <c r="Q333" s="39"/>
      <c r="R333" s="39"/>
      <c r="S333" s="39"/>
      <c r="T333" s="39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20"/>
      <c r="AG333" s="55"/>
      <c r="AH333" s="20"/>
      <c r="AI333" s="20"/>
      <c r="AJ333" s="20"/>
      <c r="AK333" s="20"/>
      <c r="AL333" s="20"/>
      <c r="AN333" s="14"/>
    </row>
    <row r="334" spans="2:40" s="13" customFormat="1" ht="15">
      <c r="B334" s="31"/>
      <c r="C334" s="31"/>
      <c r="D334" s="31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8"/>
      <c r="P334" s="39"/>
      <c r="Q334" s="39"/>
      <c r="R334" s="39"/>
      <c r="S334" s="39"/>
      <c r="T334" s="39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20"/>
      <c r="AG334" s="55"/>
      <c r="AH334" s="20"/>
      <c r="AI334" s="20"/>
      <c r="AJ334" s="20"/>
      <c r="AK334" s="20"/>
      <c r="AL334" s="20"/>
      <c r="AN334" s="14"/>
    </row>
    <row r="335" spans="2:40" s="13" customFormat="1" ht="15">
      <c r="B335" s="31"/>
      <c r="C335" s="31"/>
      <c r="D335" s="31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8"/>
      <c r="P335" s="39"/>
      <c r="Q335" s="39"/>
      <c r="R335" s="39"/>
      <c r="S335" s="39"/>
      <c r="T335" s="39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20"/>
      <c r="AG335" s="55"/>
      <c r="AH335" s="20"/>
      <c r="AI335" s="20"/>
      <c r="AJ335" s="20"/>
      <c r="AK335" s="20"/>
      <c r="AL335" s="20"/>
      <c r="AN335" s="14"/>
    </row>
    <row r="336" spans="2:40" s="13" customFormat="1" ht="15">
      <c r="B336" s="31"/>
      <c r="C336" s="31"/>
      <c r="D336" s="31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8"/>
      <c r="P336" s="39"/>
      <c r="Q336" s="39"/>
      <c r="R336" s="39"/>
      <c r="S336" s="39"/>
      <c r="T336" s="39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20"/>
      <c r="AG336" s="55"/>
      <c r="AH336" s="20"/>
      <c r="AI336" s="20"/>
      <c r="AJ336" s="20"/>
      <c r="AK336" s="20"/>
      <c r="AL336" s="20"/>
      <c r="AN336" s="14"/>
    </row>
    <row r="337" spans="2:40" s="13" customFormat="1" ht="15">
      <c r="B337" s="31"/>
      <c r="C337" s="31"/>
      <c r="D337" s="31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8"/>
      <c r="P337" s="39"/>
      <c r="Q337" s="39"/>
      <c r="R337" s="39"/>
      <c r="S337" s="39"/>
      <c r="T337" s="39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20"/>
      <c r="AG337" s="55"/>
      <c r="AH337" s="20"/>
      <c r="AI337" s="20"/>
      <c r="AJ337" s="20"/>
      <c r="AK337" s="20"/>
      <c r="AL337" s="20"/>
      <c r="AN337" s="14"/>
    </row>
    <row r="338" spans="2:40" s="13" customFormat="1" ht="15">
      <c r="B338" s="31"/>
      <c r="C338" s="31"/>
      <c r="D338" s="31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8"/>
      <c r="P338" s="39"/>
      <c r="Q338" s="39"/>
      <c r="R338" s="39"/>
      <c r="S338" s="39"/>
      <c r="T338" s="39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20"/>
      <c r="AG338" s="55"/>
      <c r="AH338" s="20"/>
      <c r="AI338" s="20"/>
      <c r="AJ338" s="20"/>
      <c r="AK338" s="20"/>
      <c r="AL338" s="20"/>
      <c r="AN338" s="14"/>
    </row>
    <row r="339" spans="2:40" s="13" customFormat="1" ht="15">
      <c r="B339" s="31"/>
      <c r="C339" s="31"/>
      <c r="D339" s="31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8"/>
      <c r="P339" s="39"/>
      <c r="Q339" s="39"/>
      <c r="R339" s="39"/>
      <c r="S339" s="39"/>
      <c r="T339" s="39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20"/>
      <c r="AG339" s="55"/>
      <c r="AH339" s="20"/>
      <c r="AI339" s="20"/>
      <c r="AJ339" s="20"/>
      <c r="AK339" s="20"/>
      <c r="AL339" s="20"/>
      <c r="AN339" s="14"/>
    </row>
    <row r="340" spans="2:40" s="13" customFormat="1" ht="15">
      <c r="B340" s="31"/>
      <c r="C340" s="31"/>
      <c r="D340" s="31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8"/>
      <c r="P340" s="39"/>
      <c r="Q340" s="39"/>
      <c r="R340" s="39"/>
      <c r="S340" s="39"/>
      <c r="T340" s="39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20"/>
      <c r="AG340" s="55"/>
      <c r="AH340" s="20"/>
      <c r="AI340" s="20"/>
      <c r="AJ340" s="20"/>
      <c r="AK340" s="20"/>
      <c r="AL340" s="20"/>
      <c r="AN340" s="14"/>
    </row>
    <row r="341" spans="2:40" s="13" customFormat="1" ht="15">
      <c r="B341" s="31"/>
      <c r="C341" s="31"/>
      <c r="D341" s="31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8"/>
      <c r="P341" s="39"/>
      <c r="Q341" s="39"/>
      <c r="R341" s="39"/>
      <c r="S341" s="39"/>
      <c r="T341" s="39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20"/>
      <c r="AG341" s="55"/>
      <c r="AH341" s="20"/>
      <c r="AI341" s="20"/>
      <c r="AJ341" s="20"/>
      <c r="AK341" s="20"/>
      <c r="AL341" s="20"/>
      <c r="AN341" s="14"/>
    </row>
    <row r="342" spans="2:40" s="13" customFormat="1" ht="15">
      <c r="B342" s="31"/>
      <c r="C342" s="31"/>
      <c r="D342" s="31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8"/>
      <c r="P342" s="39"/>
      <c r="Q342" s="39"/>
      <c r="R342" s="39"/>
      <c r="S342" s="39"/>
      <c r="T342" s="39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20"/>
      <c r="AG342" s="55"/>
      <c r="AH342" s="20"/>
      <c r="AI342" s="20"/>
      <c r="AJ342" s="20"/>
      <c r="AK342" s="20"/>
      <c r="AL342" s="20"/>
      <c r="AN342" s="14"/>
    </row>
    <row r="343" spans="2:40" s="13" customFormat="1" ht="15">
      <c r="B343" s="31"/>
      <c r="C343" s="31"/>
      <c r="D343" s="31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8"/>
      <c r="P343" s="39"/>
      <c r="Q343" s="39"/>
      <c r="R343" s="39"/>
      <c r="S343" s="39"/>
      <c r="T343" s="39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20"/>
      <c r="AG343" s="55"/>
      <c r="AH343" s="20"/>
      <c r="AI343" s="20"/>
      <c r="AJ343" s="20"/>
      <c r="AK343" s="20"/>
      <c r="AL343" s="20"/>
      <c r="AN343" s="14"/>
    </row>
    <row r="344" spans="2:40" s="13" customFormat="1" ht="15">
      <c r="B344" s="31"/>
      <c r="C344" s="31"/>
      <c r="D344" s="31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8"/>
      <c r="P344" s="39"/>
      <c r="Q344" s="39"/>
      <c r="R344" s="39"/>
      <c r="S344" s="39"/>
      <c r="T344" s="39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20"/>
      <c r="AG344" s="55"/>
      <c r="AH344" s="20"/>
      <c r="AI344" s="20"/>
      <c r="AJ344" s="20"/>
      <c r="AK344" s="20"/>
      <c r="AL344" s="20"/>
      <c r="AN344" s="14"/>
    </row>
    <row r="345" spans="2:40" s="13" customFormat="1" ht="15">
      <c r="B345" s="31"/>
      <c r="C345" s="31"/>
      <c r="D345" s="31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8"/>
      <c r="P345" s="39"/>
      <c r="Q345" s="39"/>
      <c r="R345" s="39"/>
      <c r="S345" s="39"/>
      <c r="T345" s="39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20"/>
      <c r="AG345" s="55"/>
      <c r="AH345" s="20"/>
      <c r="AI345" s="20"/>
      <c r="AJ345" s="20"/>
      <c r="AK345" s="20"/>
      <c r="AL345" s="20"/>
      <c r="AN345" s="14"/>
    </row>
    <row r="346" spans="2:40" s="13" customFormat="1" ht="15">
      <c r="B346" s="31"/>
      <c r="C346" s="31"/>
      <c r="D346" s="31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8"/>
      <c r="P346" s="39"/>
      <c r="Q346" s="39"/>
      <c r="R346" s="39"/>
      <c r="S346" s="39"/>
      <c r="T346" s="39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20"/>
      <c r="AG346" s="55"/>
      <c r="AH346" s="20"/>
      <c r="AI346" s="20"/>
      <c r="AJ346" s="20"/>
      <c r="AK346" s="20"/>
      <c r="AL346" s="20"/>
      <c r="AN346" s="14"/>
    </row>
    <row r="347" spans="2:40" s="13" customFormat="1" ht="15">
      <c r="B347" s="31"/>
      <c r="C347" s="31"/>
      <c r="D347" s="31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8"/>
      <c r="P347" s="39"/>
      <c r="Q347" s="39"/>
      <c r="R347" s="39"/>
      <c r="S347" s="39"/>
      <c r="T347" s="39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20"/>
      <c r="AG347" s="55"/>
      <c r="AH347" s="20"/>
      <c r="AI347" s="20"/>
      <c r="AJ347" s="20"/>
      <c r="AK347" s="20"/>
      <c r="AL347" s="20"/>
      <c r="AN347" s="14"/>
    </row>
    <row r="348" spans="2:40" s="13" customFormat="1" ht="15">
      <c r="B348" s="31"/>
      <c r="C348" s="31"/>
      <c r="D348" s="31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8"/>
      <c r="P348" s="39"/>
      <c r="Q348" s="39"/>
      <c r="R348" s="39"/>
      <c r="S348" s="39"/>
      <c r="T348" s="39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20"/>
      <c r="AG348" s="55"/>
      <c r="AH348" s="20"/>
      <c r="AI348" s="20"/>
      <c r="AJ348" s="20"/>
      <c r="AK348" s="20"/>
      <c r="AL348" s="20"/>
      <c r="AN348" s="14"/>
    </row>
    <row r="349" spans="2:40" s="13" customFormat="1" ht="15">
      <c r="B349" s="31"/>
      <c r="C349" s="31"/>
      <c r="D349" s="31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8"/>
      <c r="P349" s="39"/>
      <c r="Q349" s="39"/>
      <c r="R349" s="39"/>
      <c r="S349" s="39"/>
      <c r="T349" s="39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20"/>
      <c r="AG349" s="55"/>
      <c r="AH349" s="20"/>
      <c r="AI349" s="20"/>
      <c r="AJ349" s="20"/>
      <c r="AK349" s="20"/>
      <c r="AL349" s="20"/>
      <c r="AN349" s="14"/>
    </row>
    <row r="350" spans="2:40" s="13" customFormat="1" ht="15">
      <c r="B350" s="31"/>
      <c r="C350" s="31"/>
      <c r="D350" s="31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8"/>
      <c r="P350" s="39"/>
      <c r="Q350" s="39"/>
      <c r="R350" s="39"/>
      <c r="S350" s="39"/>
      <c r="T350" s="39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20"/>
      <c r="AG350" s="55"/>
      <c r="AH350" s="20"/>
      <c r="AI350" s="20"/>
      <c r="AJ350" s="20"/>
      <c r="AK350" s="20"/>
      <c r="AL350" s="20"/>
      <c r="AN350" s="14"/>
    </row>
    <row r="351" spans="2:40" s="13" customFormat="1" ht="15">
      <c r="B351" s="31"/>
      <c r="C351" s="31"/>
      <c r="D351" s="31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8"/>
      <c r="P351" s="39"/>
      <c r="Q351" s="39"/>
      <c r="R351" s="39"/>
      <c r="S351" s="39"/>
      <c r="T351" s="39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20"/>
      <c r="AG351" s="55"/>
      <c r="AH351" s="20"/>
      <c r="AI351" s="20"/>
      <c r="AJ351" s="20"/>
      <c r="AK351" s="20"/>
      <c r="AL351" s="20"/>
      <c r="AN351" s="14"/>
    </row>
    <row r="352" spans="2:40" s="13" customFormat="1" ht="15">
      <c r="B352" s="31"/>
      <c r="C352" s="31"/>
      <c r="D352" s="31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8"/>
      <c r="P352" s="39"/>
      <c r="Q352" s="39"/>
      <c r="R352" s="39"/>
      <c r="S352" s="39"/>
      <c r="T352" s="39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20"/>
      <c r="AG352" s="55"/>
      <c r="AH352" s="20"/>
      <c r="AI352" s="20"/>
      <c r="AJ352" s="20"/>
      <c r="AK352" s="20"/>
      <c r="AL352" s="20"/>
      <c r="AN352" s="14"/>
    </row>
    <row r="353" spans="2:40" s="13" customFormat="1" ht="15">
      <c r="B353" s="31"/>
      <c r="C353" s="31"/>
      <c r="D353" s="31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8"/>
      <c r="P353" s="39"/>
      <c r="Q353" s="39"/>
      <c r="R353" s="39"/>
      <c r="S353" s="39"/>
      <c r="T353" s="39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20"/>
      <c r="AG353" s="55"/>
      <c r="AH353" s="20"/>
      <c r="AI353" s="20"/>
      <c r="AJ353" s="20"/>
      <c r="AK353" s="20"/>
      <c r="AL353" s="20"/>
      <c r="AN353" s="14"/>
    </row>
    <row r="354" spans="2:40" s="13" customFormat="1" ht="15">
      <c r="B354" s="31"/>
      <c r="C354" s="31"/>
      <c r="D354" s="31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8"/>
      <c r="P354" s="39"/>
      <c r="Q354" s="39"/>
      <c r="R354" s="39"/>
      <c r="S354" s="39"/>
      <c r="T354" s="39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20"/>
      <c r="AG354" s="55"/>
      <c r="AH354" s="20"/>
      <c r="AI354" s="20"/>
      <c r="AJ354" s="20"/>
      <c r="AK354" s="20"/>
      <c r="AL354" s="20"/>
      <c r="AN354" s="14"/>
    </row>
    <row r="355" spans="2:40" s="13" customFormat="1" ht="15">
      <c r="B355" s="31"/>
      <c r="C355" s="31"/>
      <c r="D355" s="31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8"/>
      <c r="P355" s="39"/>
      <c r="Q355" s="39"/>
      <c r="R355" s="39"/>
      <c r="S355" s="39"/>
      <c r="T355" s="39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20"/>
      <c r="AG355" s="55"/>
      <c r="AH355" s="20"/>
      <c r="AI355" s="20"/>
      <c r="AJ355" s="20"/>
      <c r="AK355" s="20"/>
      <c r="AL355" s="20"/>
      <c r="AN355" s="14"/>
    </row>
    <row r="356" spans="2:40" s="13" customFormat="1" ht="15">
      <c r="B356" s="31"/>
      <c r="C356" s="31"/>
      <c r="D356" s="31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8"/>
      <c r="P356" s="39"/>
      <c r="Q356" s="39"/>
      <c r="R356" s="39"/>
      <c r="S356" s="39"/>
      <c r="T356" s="39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20"/>
      <c r="AG356" s="55"/>
      <c r="AH356" s="20"/>
      <c r="AI356" s="20"/>
      <c r="AJ356" s="20"/>
      <c r="AK356" s="20"/>
      <c r="AL356" s="20"/>
      <c r="AN356" s="14"/>
    </row>
    <row r="357" spans="2:40" s="13" customFormat="1" ht="15">
      <c r="B357" s="31"/>
      <c r="C357" s="31"/>
      <c r="D357" s="31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8"/>
      <c r="P357" s="39"/>
      <c r="Q357" s="39"/>
      <c r="R357" s="39"/>
      <c r="S357" s="39"/>
      <c r="T357" s="39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20"/>
      <c r="AG357" s="55"/>
      <c r="AH357" s="20"/>
      <c r="AI357" s="20"/>
      <c r="AJ357" s="20"/>
      <c r="AK357" s="20"/>
      <c r="AL357" s="20"/>
      <c r="AN357" s="14"/>
    </row>
    <row r="358" spans="2:40" s="13" customFormat="1" ht="15">
      <c r="B358" s="31"/>
      <c r="C358" s="31"/>
      <c r="D358" s="31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8"/>
      <c r="P358" s="39"/>
      <c r="Q358" s="39"/>
      <c r="R358" s="39"/>
      <c r="S358" s="39"/>
      <c r="T358" s="39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20"/>
      <c r="AG358" s="55"/>
      <c r="AH358" s="20"/>
      <c r="AI358" s="20"/>
      <c r="AJ358" s="20"/>
      <c r="AK358" s="20"/>
      <c r="AL358" s="20"/>
      <c r="AN358" s="14"/>
    </row>
    <row r="359" spans="2:40" s="13" customFormat="1" ht="15">
      <c r="B359" s="31"/>
      <c r="C359" s="31"/>
      <c r="D359" s="31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8"/>
      <c r="P359" s="39"/>
      <c r="Q359" s="39"/>
      <c r="R359" s="39"/>
      <c r="S359" s="39"/>
      <c r="T359" s="39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20"/>
      <c r="AG359" s="55"/>
      <c r="AH359" s="20"/>
      <c r="AI359" s="20"/>
      <c r="AJ359" s="20"/>
      <c r="AK359" s="20"/>
      <c r="AL359" s="20"/>
      <c r="AN359" s="14"/>
    </row>
    <row r="360" spans="2:40" s="13" customFormat="1" ht="15">
      <c r="B360" s="31"/>
      <c r="C360" s="31"/>
      <c r="D360" s="31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8"/>
      <c r="P360" s="39"/>
      <c r="Q360" s="39"/>
      <c r="R360" s="39"/>
      <c r="S360" s="39"/>
      <c r="T360" s="39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20"/>
      <c r="AG360" s="55"/>
      <c r="AH360" s="20"/>
      <c r="AI360" s="20"/>
      <c r="AJ360" s="20"/>
      <c r="AK360" s="20"/>
      <c r="AL360" s="20"/>
      <c r="AN360" s="14"/>
    </row>
    <row r="361" spans="2:40" s="13" customFormat="1" ht="15">
      <c r="B361" s="31"/>
      <c r="C361" s="31"/>
      <c r="D361" s="31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8"/>
      <c r="P361" s="39"/>
      <c r="Q361" s="39"/>
      <c r="R361" s="39"/>
      <c r="S361" s="39"/>
      <c r="T361" s="39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20"/>
      <c r="AG361" s="55"/>
      <c r="AH361" s="20"/>
      <c r="AI361" s="20"/>
      <c r="AJ361" s="20"/>
      <c r="AK361" s="20"/>
      <c r="AL361" s="20"/>
      <c r="AN361" s="14"/>
    </row>
    <row r="362" spans="2:40" s="13" customFormat="1" ht="15">
      <c r="B362" s="31"/>
      <c r="C362" s="31"/>
      <c r="D362" s="31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8"/>
      <c r="P362" s="39"/>
      <c r="Q362" s="39"/>
      <c r="R362" s="39"/>
      <c r="S362" s="39"/>
      <c r="T362" s="39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20"/>
      <c r="AG362" s="55"/>
      <c r="AH362" s="20"/>
      <c r="AI362" s="20"/>
      <c r="AJ362" s="20"/>
      <c r="AK362" s="20"/>
      <c r="AL362" s="20"/>
      <c r="AN362" s="14"/>
    </row>
    <row r="363" spans="2:40" s="13" customFormat="1" ht="15">
      <c r="B363" s="31"/>
      <c r="C363" s="31"/>
      <c r="D363" s="31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8"/>
      <c r="P363" s="39"/>
      <c r="Q363" s="39"/>
      <c r="R363" s="39"/>
      <c r="S363" s="39"/>
      <c r="T363" s="39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20"/>
      <c r="AG363" s="55"/>
      <c r="AH363" s="20"/>
      <c r="AI363" s="20"/>
      <c r="AJ363" s="20"/>
      <c r="AK363" s="20"/>
      <c r="AL363" s="20"/>
      <c r="AN363" s="14"/>
    </row>
    <row r="364" spans="2:40" s="13" customFormat="1" ht="15">
      <c r="B364" s="31"/>
      <c r="C364" s="31"/>
      <c r="D364" s="31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8"/>
      <c r="P364" s="39"/>
      <c r="Q364" s="39"/>
      <c r="R364" s="39"/>
      <c r="S364" s="39"/>
      <c r="T364" s="39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20"/>
      <c r="AG364" s="55"/>
      <c r="AH364" s="20"/>
      <c r="AI364" s="20"/>
      <c r="AJ364" s="20"/>
      <c r="AK364" s="20"/>
      <c r="AL364" s="20"/>
      <c r="AN364" s="14"/>
    </row>
    <row r="365" spans="2:40" s="13" customFormat="1" ht="15">
      <c r="B365" s="31"/>
      <c r="C365" s="31"/>
      <c r="D365" s="31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8"/>
      <c r="P365" s="39"/>
      <c r="Q365" s="39"/>
      <c r="R365" s="39"/>
      <c r="S365" s="39"/>
      <c r="T365" s="39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20"/>
      <c r="AG365" s="55"/>
      <c r="AH365" s="20"/>
      <c r="AI365" s="20"/>
      <c r="AJ365" s="20"/>
      <c r="AK365" s="20"/>
      <c r="AL365" s="20"/>
      <c r="AN365" s="14"/>
    </row>
    <row r="366" spans="2:40" s="13" customFormat="1" ht="15">
      <c r="B366" s="31"/>
      <c r="C366" s="31"/>
      <c r="D366" s="31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8"/>
      <c r="P366" s="39"/>
      <c r="Q366" s="39"/>
      <c r="R366" s="39"/>
      <c r="S366" s="39"/>
      <c r="T366" s="39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20"/>
      <c r="AG366" s="55"/>
      <c r="AH366" s="20"/>
      <c r="AI366" s="20"/>
      <c r="AJ366" s="20"/>
      <c r="AK366" s="20"/>
      <c r="AL366" s="20"/>
      <c r="AN366" s="14"/>
    </row>
    <row r="367" spans="2:40" s="13" customFormat="1" ht="15">
      <c r="B367" s="31"/>
      <c r="C367" s="31"/>
      <c r="D367" s="31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8"/>
      <c r="P367" s="39"/>
      <c r="Q367" s="39"/>
      <c r="R367" s="39"/>
      <c r="S367" s="39"/>
      <c r="T367" s="39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20"/>
      <c r="AG367" s="55"/>
      <c r="AH367" s="20"/>
      <c r="AI367" s="20"/>
      <c r="AJ367" s="20"/>
      <c r="AK367" s="20"/>
      <c r="AL367" s="20"/>
      <c r="AN367" s="14"/>
    </row>
    <row r="368" spans="2:40" s="13" customFormat="1" ht="15">
      <c r="B368" s="31"/>
      <c r="C368" s="31"/>
      <c r="D368" s="31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8"/>
      <c r="P368" s="39"/>
      <c r="Q368" s="39"/>
      <c r="R368" s="39"/>
      <c r="S368" s="39"/>
      <c r="T368" s="39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20"/>
      <c r="AG368" s="55"/>
      <c r="AH368" s="20"/>
      <c r="AI368" s="20"/>
      <c r="AJ368" s="20"/>
      <c r="AK368" s="20"/>
      <c r="AL368" s="20"/>
      <c r="AN368" s="14"/>
    </row>
    <row r="369" spans="2:40" s="13" customFormat="1" ht="15">
      <c r="B369" s="31"/>
      <c r="C369" s="31"/>
      <c r="D369" s="31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8"/>
      <c r="P369" s="39"/>
      <c r="Q369" s="39"/>
      <c r="R369" s="39"/>
      <c r="S369" s="39"/>
      <c r="T369" s="39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20"/>
      <c r="AG369" s="55"/>
      <c r="AH369" s="20"/>
      <c r="AI369" s="20"/>
      <c r="AJ369" s="20"/>
      <c r="AK369" s="20"/>
      <c r="AL369" s="20"/>
      <c r="AN369" s="14"/>
    </row>
    <row r="370" spans="2:40" s="13" customFormat="1" ht="15">
      <c r="B370" s="31"/>
      <c r="C370" s="31"/>
      <c r="D370" s="31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8"/>
      <c r="P370" s="39"/>
      <c r="Q370" s="39"/>
      <c r="R370" s="39"/>
      <c r="S370" s="39"/>
      <c r="T370" s="39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20"/>
      <c r="AG370" s="55"/>
      <c r="AH370" s="20"/>
      <c r="AI370" s="20"/>
      <c r="AJ370" s="20"/>
      <c r="AK370" s="20"/>
      <c r="AL370" s="20"/>
      <c r="AN370" s="14"/>
    </row>
    <row r="371" spans="2:40" s="13" customFormat="1" ht="15">
      <c r="B371" s="31"/>
      <c r="C371" s="31"/>
      <c r="D371" s="31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8"/>
      <c r="P371" s="39"/>
      <c r="Q371" s="39"/>
      <c r="R371" s="39"/>
      <c r="S371" s="39"/>
      <c r="T371" s="39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20"/>
      <c r="AG371" s="55"/>
      <c r="AH371" s="20"/>
      <c r="AI371" s="20"/>
      <c r="AJ371" s="20"/>
      <c r="AK371" s="20"/>
      <c r="AL371" s="20"/>
      <c r="AN371" s="14"/>
    </row>
    <row r="372" spans="2:40" s="13" customFormat="1" ht="15">
      <c r="B372" s="31"/>
      <c r="C372" s="31"/>
      <c r="D372" s="31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8"/>
      <c r="P372" s="39"/>
      <c r="Q372" s="39"/>
      <c r="R372" s="39"/>
      <c r="S372" s="39"/>
      <c r="T372" s="39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20"/>
      <c r="AG372" s="55"/>
      <c r="AH372" s="20"/>
      <c r="AI372" s="20"/>
      <c r="AJ372" s="20"/>
      <c r="AK372" s="20"/>
      <c r="AL372" s="20"/>
      <c r="AN372" s="14"/>
    </row>
    <row r="373" spans="2:40" s="13" customFormat="1" ht="15">
      <c r="B373" s="31"/>
      <c r="C373" s="31"/>
      <c r="D373" s="31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8"/>
      <c r="P373" s="39"/>
      <c r="Q373" s="39"/>
      <c r="R373" s="39"/>
      <c r="S373" s="39"/>
      <c r="T373" s="39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20"/>
      <c r="AG373" s="55"/>
      <c r="AH373" s="20"/>
      <c r="AI373" s="20"/>
      <c r="AJ373" s="20"/>
      <c r="AK373" s="20"/>
      <c r="AL373" s="20"/>
      <c r="AN373" s="14"/>
    </row>
    <row r="374" spans="2:40" s="13" customFormat="1" ht="15">
      <c r="B374" s="31"/>
      <c r="C374" s="31"/>
      <c r="D374" s="31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8"/>
      <c r="P374" s="39"/>
      <c r="Q374" s="39"/>
      <c r="R374" s="39"/>
      <c r="S374" s="39"/>
      <c r="T374" s="39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20"/>
      <c r="AG374" s="55"/>
      <c r="AH374" s="20"/>
      <c r="AI374" s="20"/>
      <c r="AJ374" s="20"/>
      <c r="AK374" s="20"/>
      <c r="AL374" s="20"/>
      <c r="AN374" s="14"/>
    </row>
    <row r="375" spans="2:40" s="13" customFormat="1" ht="15">
      <c r="B375" s="31"/>
      <c r="C375" s="31"/>
      <c r="D375" s="31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8"/>
      <c r="P375" s="39"/>
      <c r="Q375" s="39"/>
      <c r="R375" s="39"/>
      <c r="S375" s="39"/>
      <c r="T375" s="39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20"/>
      <c r="AG375" s="55"/>
      <c r="AH375" s="20"/>
      <c r="AI375" s="20"/>
      <c r="AJ375" s="20"/>
      <c r="AK375" s="20"/>
      <c r="AL375" s="20"/>
      <c r="AN375" s="14"/>
    </row>
    <row r="376" spans="2:40" s="13" customFormat="1" ht="15">
      <c r="B376" s="31"/>
      <c r="C376" s="31"/>
      <c r="D376" s="31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8"/>
      <c r="P376" s="39"/>
      <c r="Q376" s="39"/>
      <c r="R376" s="39"/>
      <c r="S376" s="39"/>
      <c r="T376" s="39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20"/>
      <c r="AG376" s="55"/>
      <c r="AH376" s="20"/>
      <c r="AI376" s="20"/>
      <c r="AJ376" s="20"/>
      <c r="AK376" s="20"/>
      <c r="AL376" s="20"/>
      <c r="AN376" s="14"/>
    </row>
    <row r="377" spans="2:40" s="13" customFormat="1" ht="15">
      <c r="B377" s="31"/>
      <c r="C377" s="31"/>
      <c r="D377" s="31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8"/>
      <c r="P377" s="39"/>
      <c r="Q377" s="39"/>
      <c r="R377" s="39"/>
      <c r="S377" s="39"/>
      <c r="T377" s="39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20"/>
      <c r="AG377" s="55"/>
      <c r="AH377" s="20"/>
      <c r="AI377" s="20"/>
      <c r="AJ377" s="20"/>
      <c r="AK377" s="20"/>
      <c r="AL377" s="20"/>
      <c r="AN377" s="14"/>
    </row>
    <row r="378" spans="2:40" s="13" customFormat="1" ht="15">
      <c r="B378" s="31"/>
      <c r="C378" s="31"/>
      <c r="D378" s="31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8"/>
      <c r="P378" s="39"/>
      <c r="Q378" s="39"/>
      <c r="R378" s="39"/>
      <c r="S378" s="39"/>
      <c r="T378" s="39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20"/>
      <c r="AG378" s="55"/>
      <c r="AH378" s="20"/>
      <c r="AI378" s="20"/>
      <c r="AJ378" s="20"/>
      <c r="AK378" s="20"/>
      <c r="AL378" s="20"/>
      <c r="AN378" s="14"/>
    </row>
    <row r="379" spans="2:40" s="13" customFormat="1" ht="15">
      <c r="B379" s="31"/>
      <c r="C379" s="31"/>
      <c r="D379" s="31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8"/>
      <c r="P379" s="39"/>
      <c r="Q379" s="39"/>
      <c r="R379" s="39"/>
      <c r="S379" s="39"/>
      <c r="T379" s="39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20"/>
      <c r="AG379" s="55"/>
      <c r="AH379" s="20"/>
      <c r="AI379" s="20"/>
      <c r="AJ379" s="20"/>
      <c r="AK379" s="20"/>
      <c r="AL379" s="20"/>
      <c r="AN379" s="14"/>
    </row>
    <row r="380" spans="2:40" s="13" customFormat="1" ht="15">
      <c r="B380" s="31"/>
      <c r="C380" s="31"/>
      <c r="D380" s="31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8"/>
      <c r="P380" s="39"/>
      <c r="Q380" s="39"/>
      <c r="R380" s="39"/>
      <c r="S380" s="39"/>
      <c r="T380" s="39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20"/>
      <c r="AG380" s="55"/>
      <c r="AH380" s="20"/>
      <c r="AI380" s="20"/>
      <c r="AJ380" s="20"/>
      <c r="AK380" s="20"/>
      <c r="AL380" s="20"/>
      <c r="AN380" s="14"/>
    </row>
    <row r="381" spans="2:40" s="13" customFormat="1" ht="15">
      <c r="B381" s="31"/>
      <c r="C381" s="31"/>
      <c r="D381" s="31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8"/>
      <c r="P381" s="39"/>
      <c r="Q381" s="39"/>
      <c r="R381" s="39"/>
      <c r="S381" s="39"/>
      <c r="T381" s="39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20"/>
      <c r="AG381" s="55"/>
      <c r="AH381" s="20"/>
      <c r="AI381" s="20"/>
      <c r="AJ381" s="20"/>
      <c r="AK381" s="20"/>
      <c r="AL381" s="20"/>
      <c r="AN381" s="14"/>
    </row>
    <row r="382" spans="2:40" s="13" customFormat="1" ht="15">
      <c r="B382" s="31"/>
      <c r="C382" s="31"/>
      <c r="D382" s="31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8"/>
      <c r="P382" s="39"/>
      <c r="Q382" s="39"/>
      <c r="R382" s="39"/>
      <c r="S382" s="39"/>
      <c r="T382" s="39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20"/>
      <c r="AG382" s="55"/>
      <c r="AH382" s="20"/>
      <c r="AI382" s="20"/>
      <c r="AJ382" s="20"/>
      <c r="AK382" s="20"/>
      <c r="AL382" s="20"/>
      <c r="AN382" s="14"/>
    </row>
    <row r="383" spans="2:40" s="13" customFormat="1" ht="15">
      <c r="B383" s="31"/>
      <c r="C383" s="31"/>
      <c r="D383" s="31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8"/>
      <c r="P383" s="39"/>
      <c r="Q383" s="39"/>
      <c r="R383" s="39"/>
      <c r="S383" s="39"/>
      <c r="T383" s="39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20"/>
      <c r="AG383" s="55"/>
      <c r="AH383" s="20"/>
      <c r="AI383" s="20"/>
      <c r="AJ383" s="20"/>
      <c r="AK383" s="20"/>
      <c r="AL383" s="20"/>
      <c r="AN383" s="14"/>
    </row>
    <row r="384" spans="2:40" s="13" customFormat="1" ht="15">
      <c r="B384" s="31"/>
      <c r="C384" s="31"/>
      <c r="D384" s="31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8"/>
      <c r="P384" s="39"/>
      <c r="Q384" s="39"/>
      <c r="R384" s="39"/>
      <c r="S384" s="39"/>
      <c r="T384" s="39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20"/>
      <c r="AG384" s="55"/>
      <c r="AH384" s="20"/>
      <c r="AI384" s="20"/>
      <c r="AJ384" s="20"/>
      <c r="AK384" s="20"/>
      <c r="AL384" s="20"/>
      <c r="AN384" s="14"/>
    </row>
    <row r="385" spans="2:40" s="13" customFormat="1" ht="15">
      <c r="B385" s="31"/>
      <c r="C385" s="31"/>
      <c r="D385" s="31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18"/>
      <c r="P385" s="39"/>
      <c r="Q385" s="39"/>
      <c r="R385" s="39"/>
      <c r="S385" s="39"/>
      <c r="T385" s="39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20"/>
      <c r="AG385" s="55"/>
      <c r="AH385" s="20"/>
      <c r="AI385" s="20"/>
      <c r="AJ385" s="20"/>
      <c r="AK385" s="20"/>
      <c r="AL385" s="20"/>
      <c r="AN385" s="14"/>
    </row>
    <row r="386" spans="2:40" s="13" customFormat="1" ht="15">
      <c r="B386" s="31"/>
      <c r="C386" s="31"/>
      <c r="D386" s="31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8"/>
      <c r="P386" s="39"/>
      <c r="Q386" s="39"/>
      <c r="R386" s="39"/>
      <c r="S386" s="39"/>
      <c r="T386" s="39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20"/>
      <c r="AG386" s="55"/>
      <c r="AH386" s="20"/>
      <c r="AI386" s="20"/>
      <c r="AJ386" s="20"/>
      <c r="AK386" s="20"/>
      <c r="AL386" s="20"/>
      <c r="AN386" s="14"/>
    </row>
    <row r="387" spans="2:40" s="13" customFormat="1" ht="15">
      <c r="B387" s="31"/>
      <c r="C387" s="31"/>
      <c r="D387" s="31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18"/>
      <c r="P387" s="39"/>
      <c r="Q387" s="39"/>
      <c r="R387" s="39"/>
      <c r="S387" s="39"/>
      <c r="T387" s="39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20"/>
      <c r="AG387" s="55"/>
      <c r="AH387" s="20"/>
      <c r="AI387" s="20"/>
      <c r="AJ387" s="20"/>
      <c r="AK387" s="20"/>
      <c r="AL387" s="20"/>
      <c r="AN387" s="14"/>
    </row>
    <row r="388" spans="2:40" s="13" customFormat="1" ht="15">
      <c r="B388" s="31"/>
      <c r="C388" s="31"/>
      <c r="D388" s="31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8"/>
      <c r="P388" s="39"/>
      <c r="Q388" s="39"/>
      <c r="R388" s="39"/>
      <c r="S388" s="39"/>
      <c r="T388" s="39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20"/>
      <c r="AG388" s="55"/>
      <c r="AH388" s="20"/>
      <c r="AI388" s="20"/>
      <c r="AJ388" s="20"/>
      <c r="AK388" s="20"/>
      <c r="AL388" s="20"/>
      <c r="AN388" s="14"/>
    </row>
    <row r="389" spans="2:40" s="13" customFormat="1" ht="15">
      <c r="B389" s="31"/>
      <c r="C389" s="31"/>
      <c r="D389" s="31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18"/>
      <c r="P389" s="39"/>
      <c r="Q389" s="39"/>
      <c r="R389" s="39"/>
      <c r="S389" s="39"/>
      <c r="T389" s="39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20"/>
      <c r="AG389" s="55"/>
      <c r="AH389" s="20"/>
      <c r="AI389" s="20"/>
      <c r="AJ389" s="20"/>
      <c r="AK389" s="20"/>
      <c r="AL389" s="20"/>
      <c r="AN389" s="14"/>
    </row>
    <row r="390" spans="2:40" s="13" customFormat="1" ht="15">
      <c r="B390" s="31"/>
      <c r="C390" s="31"/>
      <c r="D390" s="31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8"/>
      <c r="P390" s="39"/>
      <c r="Q390" s="39"/>
      <c r="R390" s="39"/>
      <c r="S390" s="39"/>
      <c r="T390" s="39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20"/>
      <c r="AG390" s="55"/>
      <c r="AH390" s="20"/>
      <c r="AI390" s="20"/>
      <c r="AJ390" s="20"/>
      <c r="AK390" s="20"/>
      <c r="AL390" s="20"/>
      <c r="AN390" s="14"/>
    </row>
    <row r="391" spans="2:40" s="13" customFormat="1" ht="15">
      <c r="B391" s="31"/>
      <c r="C391" s="31"/>
      <c r="D391" s="31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18"/>
      <c r="P391" s="39"/>
      <c r="Q391" s="39"/>
      <c r="R391" s="39"/>
      <c r="S391" s="39"/>
      <c r="T391" s="39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20"/>
      <c r="AG391" s="55"/>
      <c r="AH391" s="20"/>
      <c r="AI391" s="20"/>
      <c r="AJ391" s="20"/>
      <c r="AK391" s="20"/>
      <c r="AL391" s="20"/>
      <c r="AN391" s="14"/>
    </row>
    <row r="392" spans="2:40" s="13" customFormat="1" ht="15">
      <c r="B392" s="31"/>
      <c r="C392" s="31"/>
      <c r="D392" s="31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8"/>
      <c r="P392" s="39"/>
      <c r="Q392" s="39"/>
      <c r="R392" s="39"/>
      <c r="S392" s="39"/>
      <c r="T392" s="39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20"/>
      <c r="AG392" s="55"/>
      <c r="AH392" s="20"/>
      <c r="AI392" s="20"/>
      <c r="AJ392" s="20"/>
      <c r="AK392" s="20"/>
      <c r="AL392" s="20"/>
      <c r="AN392" s="14"/>
    </row>
    <row r="393" spans="2:40" s="13" customFormat="1" ht="15">
      <c r="B393" s="31"/>
      <c r="C393" s="31"/>
      <c r="D393" s="31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18"/>
      <c r="P393" s="39"/>
      <c r="Q393" s="39"/>
      <c r="R393" s="39"/>
      <c r="S393" s="39"/>
      <c r="T393" s="39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20"/>
      <c r="AG393" s="55"/>
      <c r="AH393" s="20"/>
      <c r="AI393" s="20"/>
      <c r="AJ393" s="20"/>
      <c r="AK393" s="20"/>
      <c r="AL393" s="20"/>
      <c r="AN393" s="14"/>
    </row>
    <row r="394" spans="2:40" s="13" customFormat="1" ht="15">
      <c r="B394" s="31"/>
      <c r="C394" s="31"/>
      <c r="D394" s="31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8"/>
      <c r="P394" s="39"/>
      <c r="Q394" s="39"/>
      <c r="R394" s="39"/>
      <c r="S394" s="39"/>
      <c r="T394" s="39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20"/>
      <c r="AG394" s="55"/>
      <c r="AH394" s="20"/>
      <c r="AI394" s="20"/>
      <c r="AJ394" s="20"/>
      <c r="AK394" s="20"/>
      <c r="AL394" s="20"/>
      <c r="AN394" s="14"/>
    </row>
    <row r="395" spans="2:40" s="13" customFormat="1" ht="15">
      <c r="B395" s="31"/>
      <c r="C395" s="31"/>
      <c r="D395" s="31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18"/>
      <c r="P395" s="39"/>
      <c r="Q395" s="39"/>
      <c r="R395" s="39"/>
      <c r="S395" s="39"/>
      <c r="T395" s="39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20"/>
      <c r="AG395" s="55"/>
      <c r="AH395" s="20"/>
      <c r="AI395" s="20"/>
      <c r="AJ395" s="20"/>
      <c r="AK395" s="20"/>
      <c r="AL395" s="20"/>
      <c r="AN395" s="14"/>
    </row>
    <row r="396" spans="2:40" s="13" customFormat="1" ht="15">
      <c r="B396" s="31"/>
      <c r="C396" s="31"/>
      <c r="D396" s="31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8"/>
      <c r="P396" s="39"/>
      <c r="Q396" s="39"/>
      <c r="R396" s="39"/>
      <c r="S396" s="39"/>
      <c r="T396" s="39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20"/>
      <c r="AG396" s="55"/>
      <c r="AH396" s="20"/>
      <c r="AI396" s="20"/>
      <c r="AJ396" s="20"/>
      <c r="AK396" s="20"/>
      <c r="AL396" s="20"/>
      <c r="AN396" s="14"/>
    </row>
    <row r="397" spans="2:40" s="13" customFormat="1" ht="15">
      <c r="B397" s="31"/>
      <c r="C397" s="31"/>
      <c r="D397" s="31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18"/>
      <c r="P397" s="39"/>
      <c r="Q397" s="39"/>
      <c r="R397" s="39"/>
      <c r="S397" s="39"/>
      <c r="T397" s="39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20"/>
      <c r="AG397" s="55"/>
      <c r="AH397" s="20"/>
      <c r="AI397" s="20"/>
      <c r="AJ397" s="20"/>
      <c r="AK397" s="20"/>
      <c r="AL397" s="20"/>
      <c r="AN397" s="14"/>
    </row>
    <row r="398" spans="2:40" s="13" customFormat="1" ht="15">
      <c r="B398" s="31"/>
      <c r="C398" s="31"/>
      <c r="D398" s="31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18"/>
      <c r="P398" s="39"/>
      <c r="Q398" s="39"/>
      <c r="R398" s="39"/>
      <c r="S398" s="39"/>
      <c r="T398" s="39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20"/>
      <c r="AG398" s="55"/>
      <c r="AH398" s="20"/>
      <c r="AI398" s="20"/>
      <c r="AJ398" s="20"/>
      <c r="AK398" s="20"/>
      <c r="AL398" s="20"/>
      <c r="AN398" s="14"/>
    </row>
    <row r="399" spans="2:40" s="13" customFormat="1" ht="15">
      <c r="B399" s="31"/>
      <c r="C399" s="31"/>
      <c r="D399" s="31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18"/>
      <c r="P399" s="39"/>
      <c r="Q399" s="39"/>
      <c r="R399" s="39"/>
      <c r="S399" s="39"/>
      <c r="T399" s="39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20"/>
      <c r="AG399" s="55"/>
      <c r="AH399" s="20"/>
      <c r="AI399" s="20"/>
      <c r="AJ399" s="20"/>
      <c r="AK399" s="20"/>
      <c r="AL399" s="20"/>
      <c r="AN399" s="14"/>
    </row>
    <row r="400" spans="2:40" s="13" customFormat="1" ht="15">
      <c r="B400" s="31"/>
      <c r="C400" s="31"/>
      <c r="D400" s="31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18"/>
      <c r="P400" s="39"/>
      <c r="Q400" s="39"/>
      <c r="R400" s="39"/>
      <c r="S400" s="39"/>
      <c r="T400" s="39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20"/>
      <c r="AG400" s="55"/>
      <c r="AH400" s="20"/>
      <c r="AI400" s="20"/>
      <c r="AJ400" s="20"/>
      <c r="AK400" s="20"/>
      <c r="AL400" s="20"/>
      <c r="AN400" s="14"/>
    </row>
    <row r="401" spans="2:40" s="13" customFormat="1" ht="15">
      <c r="B401" s="31"/>
      <c r="C401" s="31"/>
      <c r="D401" s="31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18"/>
      <c r="P401" s="39"/>
      <c r="Q401" s="39"/>
      <c r="R401" s="39"/>
      <c r="S401" s="39"/>
      <c r="T401" s="39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20"/>
      <c r="AG401" s="55"/>
      <c r="AH401" s="20"/>
      <c r="AI401" s="20"/>
      <c r="AJ401" s="20"/>
      <c r="AK401" s="20"/>
      <c r="AL401" s="20"/>
      <c r="AN401" s="14"/>
    </row>
    <row r="402" spans="2:40" s="13" customFormat="1" ht="15">
      <c r="B402" s="31"/>
      <c r="C402" s="31"/>
      <c r="D402" s="31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18"/>
      <c r="P402" s="39"/>
      <c r="Q402" s="39"/>
      <c r="R402" s="39"/>
      <c r="S402" s="39"/>
      <c r="T402" s="39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20"/>
      <c r="AG402" s="55"/>
      <c r="AH402" s="20"/>
      <c r="AI402" s="20"/>
      <c r="AJ402" s="20"/>
      <c r="AK402" s="20"/>
      <c r="AL402" s="20"/>
      <c r="AN402" s="14"/>
    </row>
    <row r="403" spans="2:40" s="13" customFormat="1" ht="15">
      <c r="B403" s="31"/>
      <c r="C403" s="31"/>
      <c r="D403" s="31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18"/>
      <c r="P403" s="39"/>
      <c r="Q403" s="39"/>
      <c r="R403" s="39"/>
      <c r="S403" s="39"/>
      <c r="T403" s="39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20"/>
      <c r="AG403" s="55"/>
      <c r="AH403" s="20"/>
      <c r="AI403" s="20"/>
      <c r="AJ403" s="20"/>
      <c r="AK403" s="20"/>
      <c r="AL403" s="20"/>
      <c r="AN403" s="14"/>
    </row>
    <row r="404" spans="2:40" s="13" customFormat="1" ht="15">
      <c r="B404" s="31"/>
      <c r="C404" s="31"/>
      <c r="D404" s="31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8"/>
      <c r="P404" s="39"/>
      <c r="Q404" s="39"/>
      <c r="R404" s="39"/>
      <c r="S404" s="39"/>
      <c r="T404" s="39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20"/>
      <c r="AG404" s="55"/>
      <c r="AH404" s="20"/>
      <c r="AI404" s="20"/>
      <c r="AJ404" s="20"/>
      <c r="AK404" s="20"/>
      <c r="AL404" s="20"/>
      <c r="AN404" s="14"/>
    </row>
    <row r="405" spans="2:40" s="13" customFormat="1" ht="15">
      <c r="B405" s="31"/>
      <c r="C405" s="31"/>
      <c r="D405" s="31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18"/>
      <c r="P405" s="39"/>
      <c r="Q405" s="39"/>
      <c r="R405" s="39"/>
      <c r="S405" s="39"/>
      <c r="T405" s="39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20"/>
      <c r="AG405" s="55"/>
      <c r="AH405" s="20"/>
      <c r="AI405" s="20"/>
      <c r="AJ405" s="20"/>
      <c r="AK405" s="20"/>
      <c r="AL405" s="20"/>
      <c r="AN405" s="14"/>
    </row>
    <row r="406" spans="2:40" s="13" customFormat="1" ht="15">
      <c r="B406" s="31"/>
      <c r="C406" s="31"/>
      <c r="D406" s="31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18"/>
      <c r="P406" s="39"/>
      <c r="Q406" s="39"/>
      <c r="R406" s="39"/>
      <c r="S406" s="39"/>
      <c r="T406" s="39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20"/>
      <c r="AG406" s="55"/>
      <c r="AH406" s="20"/>
      <c r="AI406" s="20"/>
      <c r="AJ406" s="20"/>
      <c r="AK406" s="20"/>
      <c r="AL406" s="20"/>
      <c r="AN406" s="14"/>
    </row>
    <row r="407" spans="2:40" s="13" customFormat="1" ht="15">
      <c r="B407" s="31"/>
      <c r="C407" s="31"/>
      <c r="D407" s="31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18"/>
      <c r="P407" s="39"/>
      <c r="Q407" s="39"/>
      <c r="R407" s="39"/>
      <c r="S407" s="39"/>
      <c r="T407" s="39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20"/>
      <c r="AG407" s="55"/>
      <c r="AH407" s="20"/>
      <c r="AI407" s="20"/>
      <c r="AJ407" s="20"/>
      <c r="AK407" s="20"/>
      <c r="AL407" s="20"/>
      <c r="AN407" s="14"/>
    </row>
    <row r="408" spans="2:40" s="13" customFormat="1" ht="15">
      <c r="B408" s="31"/>
      <c r="C408" s="31"/>
      <c r="D408" s="31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18"/>
      <c r="P408" s="39"/>
      <c r="Q408" s="39"/>
      <c r="R408" s="39"/>
      <c r="S408" s="39"/>
      <c r="T408" s="39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20"/>
      <c r="AG408" s="55"/>
      <c r="AH408" s="20"/>
      <c r="AI408" s="20"/>
      <c r="AJ408" s="20"/>
      <c r="AK408" s="20"/>
      <c r="AL408" s="20"/>
      <c r="AN408" s="14"/>
    </row>
    <row r="409" spans="2:40" s="13" customFormat="1" ht="15">
      <c r="B409" s="31"/>
      <c r="C409" s="31"/>
      <c r="D409" s="31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18"/>
      <c r="P409" s="39"/>
      <c r="Q409" s="39"/>
      <c r="R409" s="39"/>
      <c r="S409" s="39"/>
      <c r="T409" s="39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20"/>
      <c r="AG409" s="55"/>
      <c r="AH409" s="20"/>
      <c r="AI409" s="20"/>
      <c r="AJ409" s="20"/>
      <c r="AK409" s="20"/>
      <c r="AL409" s="20"/>
      <c r="AN409" s="14"/>
    </row>
    <row r="410" spans="2:40" s="13" customFormat="1" ht="15">
      <c r="B410" s="31"/>
      <c r="C410" s="31"/>
      <c r="D410" s="31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18"/>
      <c r="P410" s="39"/>
      <c r="Q410" s="39"/>
      <c r="R410" s="39"/>
      <c r="S410" s="39"/>
      <c r="T410" s="39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20"/>
      <c r="AG410" s="55"/>
      <c r="AH410" s="20"/>
      <c r="AI410" s="20"/>
      <c r="AJ410" s="20"/>
      <c r="AK410" s="20"/>
      <c r="AL410" s="20"/>
      <c r="AN410" s="14"/>
    </row>
    <row r="411" spans="2:40" s="13" customFormat="1" ht="15">
      <c r="B411" s="31"/>
      <c r="C411" s="31"/>
      <c r="D411" s="31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18"/>
      <c r="P411" s="39"/>
      <c r="Q411" s="39"/>
      <c r="R411" s="39"/>
      <c r="S411" s="39"/>
      <c r="T411" s="39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20"/>
      <c r="AG411" s="55"/>
      <c r="AH411" s="20"/>
      <c r="AI411" s="20"/>
      <c r="AJ411" s="20"/>
      <c r="AK411" s="20"/>
      <c r="AL411" s="20"/>
      <c r="AN411" s="14"/>
    </row>
    <row r="412" spans="2:40" s="13" customFormat="1" ht="15">
      <c r="B412" s="31"/>
      <c r="C412" s="31"/>
      <c r="D412" s="31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18"/>
      <c r="P412" s="39"/>
      <c r="Q412" s="39"/>
      <c r="R412" s="39"/>
      <c r="S412" s="39"/>
      <c r="T412" s="39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20"/>
      <c r="AG412" s="55"/>
      <c r="AH412" s="20"/>
      <c r="AI412" s="20"/>
      <c r="AJ412" s="20"/>
      <c r="AK412" s="20"/>
      <c r="AL412" s="20"/>
      <c r="AN412" s="14"/>
    </row>
    <row r="413" spans="2:40" s="13" customFormat="1" ht="15">
      <c r="B413" s="31"/>
      <c r="C413" s="31"/>
      <c r="D413" s="31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18"/>
      <c r="P413" s="39"/>
      <c r="Q413" s="39"/>
      <c r="R413" s="39"/>
      <c r="S413" s="39"/>
      <c r="T413" s="39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20"/>
      <c r="AG413" s="55"/>
      <c r="AH413" s="20"/>
      <c r="AI413" s="20"/>
      <c r="AJ413" s="20"/>
      <c r="AK413" s="20"/>
      <c r="AL413" s="20"/>
      <c r="AN413" s="14"/>
    </row>
    <row r="414" spans="2:40" s="13" customFormat="1" ht="15">
      <c r="B414" s="31"/>
      <c r="C414" s="31"/>
      <c r="D414" s="31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8"/>
      <c r="P414" s="39"/>
      <c r="Q414" s="39"/>
      <c r="R414" s="39"/>
      <c r="S414" s="39"/>
      <c r="T414" s="39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20"/>
      <c r="AG414" s="55"/>
      <c r="AH414" s="20"/>
      <c r="AI414" s="20"/>
      <c r="AJ414" s="20"/>
      <c r="AK414" s="20"/>
      <c r="AL414" s="20"/>
      <c r="AN414" s="14"/>
    </row>
    <row r="415" spans="2:40" s="13" customFormat="1" ht="15">
      <c r="B415" s="31"/>
      <c r="C415" s="31"/>
      <c r="D415" s="31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18"/>
      <c r="P415" s="39"/>
      <c r="Q415" s="39"/>
      <c r="R415" s="39"/>
      <c r="S415" s="39"/>
      <c r="T415" s="39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20"/>
      <c r="AG415" s="55"/>
      <c r="AH415" s="20"/>
      <c r="AI415" s="20"/>
      <c r="AJ415" s="20"/>
      <c r="AK415" s="20"/>
      <c r="AL415" s="20"/>
      <c r="AN415" s="14"/>
    </row>
    <row r="416" spans="2:40" s="13" customFormat="1" ht="15">
      <c r="B416" s="31"/>
      <c r="C416" s="31"/>
      <c r="D416" s="31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18"/>
      <c r="P416" s="39"/>
      <c r="Q416" s="39"/>
      <c r="R416" s="39"/>
      <c r="S416" s="39"/>
      <c r="T416" s="39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20"/>
      <c r="AG416" s="55"/>
      <c r="AH416" s="20"/>
      <c r="AI416" s="20"/>
      <c r="AJ416" s="20"/>
      <c r="AK416" s="20"/>
      <c r="AL416" s="20"/>
      <c r="AN416" s="14"/>
    </row>
    <row r="417" spans="2:40" s="13" customFormat="1" ht="15">
      <c r="B417" s="31"/>
      <c r="C417" s="31"/>
      <c r="D417" s="31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18"/>
      <c r="P417" s="39"/>
      <c r="Q417" s="39"/>
      <c r="R417" s="39"/>
      <c r="S417" s="39"/>
      <c r="T417" s="39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20"/>
      <c r="AG417" s="55"/>
      <c r="AH417" s="20"/>
      <c r="AI417" s="20"/>
      <c r="AJ417" s="20"/>
      <c r="AK417" s="20"/>
      <c r="AL417" s="20"/>
      <c r="AN417" s="14"/>
    </row>
    <row r="418" spans="2:40" s="13" customFormat="1" ht="15">
      <c r="B418" s="31"/>
      <c r="C418" s="31"/>
      <c r="D418" s="31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18"/>
      <c r="P418" s="39"/>
      <c r="Q418" s="39"/>
      <c r="R418" s="39"/>
      <c r="S418" s="39"/>
      <c r="T418" s="39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20"/>
      <c r="AG418" s="55"/>
      <c r="AH418" s="20"/>
      <c r="AI418" s="20"/>
      <c r="AJ418" s="20"/>
      <c r="AK418" s="20"/>
      <c r="AL418" s="20"/>
      <c r="AN418" s="14"/>
    </row>
    <row r="419" spans="2:40" s="13" customFormat="1" ht="15">
      <c r="B419" s="31"/>
      <c r="C419" s="31"/>
      <c r="D419" s="31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18"/>
      <c r="P419" s="39"/>
      <c r="Q419" s="39"/>
      <c r="R419" s="39"/>
      <c r="S419" s="39"/>
      <c r="T419" s="39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20"/>
      <c r="AG419" s="55"/>
      <c r="AH419" s="20"/>
      <c r="AI419" s="20"/>
      <c r="AJ419" s="20"/>
      <c r="AK419" s="20"/>
      <c r="AL419" s="20"/>
      <c r="AN419" s="14"/>
    </row>
    <row r="420" spans="2:40" s="13" customFormat="1" ht="15">
      <c r="B420" s="31"/>
      <c r="C420" s="31"/>
      <c r="D420" s="31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18"/>
      <c r="P420" s="39"/>
      <c r="Q420" s="39"/>
      <c r="R420" s="39"/>
      <c r="S420" s="39"/>
      <c r="T420" s="39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20"/>
      <c r="AG420" s="55"/>
      <c r="AH420" s="20"/>
      <c r="AI420" s="20"/>
      <c r="AJ420" s="20"/>
      <c r="AK420" s="20"/>
      <c r="AL420" s="20"/>
      <c r="AN420" s="14"/>
    </row>
    <row r="421" spans="2:40" s="13" customFormat="1" ht="15">
      <c r="B421" s="31"/>
      <c r="C421" s="31"/>
      <c r="D421" s="31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18"/>
      <c r="P421" s="39"/>
      <c r="Q421" s="39"/>
      <c r="R421" s="39"/>
      <c r="S421" s="39"/>
      <c r="T421" s="39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20"/>
      <c r="AG421" s="55"/>
      <c r="AH421" s="20"/>
      <c r="AI421" s="20"/>
      <c r="AJ421" s="20"/>
      <c r="AK421" s="20"/>
      <c r="AL421" s="20"/>
      <c r="AN421" s="14"/>
    </row>
    <row r="422" spans="2:40" s="13" customFormat="1" ht="15">
      <c r="B422" s="31"/>
      <c r="C422" s="31"/>
      <c r="D422" s="31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18"/>
      <c r="P422" s="39"/>
      <c r="Q422" s="39"/>
      <c r="R422" s="39"/>
      <c r="S422" s="39"/>
      <c r="T422" s="39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20"/>
      <c r="AG422" s="55"/>
      <c r="AH422" s="20"/>
      <c r="AI422" s="20"/>
      <c r="AJ422" s="20"/>
      <c r="AK422" s="20"/>
      <c r="AL422" s="20"/>
      <c r="AN422" s="14"/>
    </row>
    <row r="423" spans="2:40" s="13" customFormat="1" ht="15">
      <c r="B423" s="31"/>
      <c r="C423" s="31"/>
      <c r="D423" s="31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18"/>
      <c r="P423" s="39"/>
      <c r="Q423" s="39"/>
      <c r="R423" s="39"/>
      <c r="S423" s="39"/>
      <c r="T423" s="39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20"/>
      <c r="AG423" s="55"/>
      <c r="AH423" s="20"/>
      <c r="AI423" s="20"/>
      <c r="AJ423" s="20"/>
      <c r="AK423" s="20"/>
      <c r="AL423" s="20"/>
      <c r="AN423" s="14"/>
    </row>
    <row r="424" spans="2:40" s="13" customFormat="1" ht="15">
      <c r="B424" s="31"/>
      <c r="C424" s="31"/>
      <c r="D424" s="31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18"/>
      <c r="P424" s="39"/>
      <c r="Q424" s="39"/>
      <c r="R424" s="39"/>
      <c r="S424" s="39"/>
      <c r="T424" s="39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20"/>
      <c r="AG424" s="55"/>
      <c r="AH424" s="20"/>
      <c r="AI424" s="20"/>
      <c r="AJ424" s="20"/>
      <c r="AK424" s="20"/>
      <c r="AL424" s="20"/>
      <c r="AN424" s="14"/>
    </row>
    <row r="425" spans="2:40" s="13" customFormat="1" ht="15">
      <c r="B425" s="31"/>
      <c r="C425" s="31"/>
      <c r="D425" s="31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18"/>
      <c r="P425" s="39"/>
      <c r="Q425" s="39"/>
      <c r="R425" s="39"/>
      <c r="S425" s="39"/>
      <c r="T425" s="39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20"/>
      <c r="AG425" s="55"/>
      <c r="AH425" s="20"/>
      <c r="AI425" s="20"/>
      <c r="AJ425" s="20"/>
      <c r="AK425" s="20"/>
      <c r="AL425" s="20"/>
      <c r="AN425" s="14"/>
    </row>
    <row r="426" spans="2:40" s="13" customFormat="1" ht="15">
      <c r="B426" s="31"/>
      <c r="C426" s="31"/>
      <c r="D426" s="31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18"/>
      <c r="P426" s="39"/>
      <c r="Q426" s="39"/>
      <c r="R426" s="39"/>
      <c r="S426" s="39"/>
      <c r="T426" s="39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20"/>
      <c r="AG426" s="55"/>
      <c r="AH426" s="20"/>
      <c r="AI426" s="20"/>
      <c r="AJ426" s="20"/>
      <c r="AK426" s="20"/>
      <c r="AL426" s="20"/>
      <c r="AN426" s="14"/>
    </row>
    <row r="427" spans="2:40" s="13" customFormat="1" ht="15">
      <c r="B427" s="31"/>
      <c r="C427" s="31"/>
      <c r="D427" s="31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18"/>
      <c r="P427" s="39"/>
      <c r="Q427" s="39"/>
      <c r="R427" s="39"/>
      <c r="S427" s="39"/>
      <c r="T427" s="39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20"/>
      <c r="AG427" s="55"/>
      <c r="AH427" s="20"/>
      <c r="AI427" s="20"/>
      <c r="AJ427" s="20"/>
      <c r="AK427" s="20"/>
      <c r="AL427" s="20"/>
      <c r="AN427" s="14"/>
    </row>
    <row r="428" spans="2:40" s="13" customFormat="1" ht="15">
      <c r="B428" s="31"/>
      <c r="C428" s="31"/>
      <c r="D428" s="31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18"/>
      <c r="P428" s="39"/>
      <c r="Q428" s="39"/>
      <c r="R428" s="39"/>
      <c r="S428" s="39"/>
      <c r="T428" s="39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20"/>
      <c r="AG428" s="55"/>
      <c r="AH428" s="20"/>
      <c r="AI428" s="20"/>
      <c r="AJ428" s="20"/>
      <c r="AK428" s="20"/>
      <c r="AL428" s="20"/>
      <c r="AN428" s="14"/>
    </row>
    <row r="429" spans="2:40" s="13" customFormat="1" ht="15">
      <c r="B429" s="31"/>
      <c r="C429" s="31"/>
      <c r="D429" s="31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18"/>
      <c r="P429" s="39"/>
      <c r="Q429" s="39"/>
      <c r="R429" s="39"/>
      <c r="S429" s="39"/>
      <c r="T429" s="39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20"/>
      <c r="AG429" s="55"/>
      <c r="AH429" s="20"/>
      <c r="AI429" s="20"/>
      <c r="AJ429" s="20"/>
      <c r="AK429" s="20"/>
      <c r="AL429" s="20"/>
      <c r="AN429" s="14"/>
    </row>
    <row r="430" spans="2:40" s="13" customFormat="1" ht="15">
      <c r="B430" s="31"/>
      <c r="C430" s="31"/>
      <c r="D430" s="31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18"/>
      <c r="P430" s="39"/>
      <c r="Q430" s="39"/>
      <c r="R430" s="39"/>
      <c r="S430" s="39"/>
      <c r="T430" s="39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20"/>
      <c r="AG430" s="55"/>
      <c r="AH430" s="20"/>
      <c r="AI430" s="20"/>
      <c r="AJ430" s="20"/>
      <c r="AK430" s="20"/>
      <c r="AL430" s="20"/>
      <c r="AN430" s="14"/>
    </row>
    <row r="431" spans="2:40" s="13" customFormat="1" ht="15">
      <c r="B431" s="31"/>
      <c r="C431" s="31"/>
      <c r="D431" s="31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18"/>
      <c r="P431" s="39"/>
      <c r="Q431" s="39"/>
      <c r="R431" s="39"/>
      <c r="S431" s="39"/>
      <c r="T431" s="39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20"/>
      <c r="AG431" s="55"/>
      <c r="AH431" s="20"/>
      <c r="AI431" s="20"/>
      <c r="AJ431" s="20"/>
      <c r="AK431" s="20"/>
      <c r="AL431" s="20"/>
      <c r="AN431" s="14"/>
    </row>
    <row r="432" spans="2:40" s="13" customFormat="1" ht="15">
      <c r="B432" s="31"/>
      <c r="C432" s="31"/>
      <c r="D432" s="31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8"/>
      <c r="P432" s="39"/>
      <c r="Q432" s="39"/>
      <c r="R432" s="39"/>
      <c r="S432" s="39"/>
      <c r="T432" s="39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20"/>
      <c r="AG432" s="55"/>
      <c r="AH432" s="20"/>
      <c r="AI432" s="20"/>
      <c r="AJ432" s="20"/>
      <c r="AK432" s="20"/>
      <c r="AL432" s="20"/>
      <c r="AN432" s="14"/>
    </row>
    <row r="433" spans="2:40" s="13" customFormat="1" ht="15">
      <c r="B433" s="31"/>
      <c r="C433" s="31"/>
      <c r="D433" s="31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18"/>
      <c r="P433" s="39"/>
      <c r="Q433" s="39"/>
      <c r="R433" s="39"/>
      <c r="S433" s="39"/>
      <c r="T433" s="39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20"/>
      <c r="AG433" s="55"/>
      <c r="AH433" s="20"/>
      <c r="AI433" s="20"/>
      <c r="AJ433" s="20"/>
      <c r="AK433" s="20"/>
      <c r="AL433" s="20"/>
      <c r="AN433" s="14"/>
    </row>
    <row r="434" spans="2:40" s="13" customFormat="1" ht="15">
      <c r="B434" s="31"/>
      <c r="C434" s="31"/>
      <c r="D434" s="31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18"/>
      <c r="P434" s="39"/>
      <c r="Q434" s="39"/>
      <c r="R434" s="39"/>
      <c r="S434" s="39"/>
      <c r="T434" s="39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20"/>
      <c r="AG434" s="55"/>
      <c r="AH434" s="20"/>
      <c r="AI434" s="20"/>
      <c r="AJ434" s="20"/>
      <c r="AK434" s="20"/>
      <c r="AL434" s="20"/>
      <c r="AN434" s="14"/>
    </row>
    <row r="435" spans="2:40" s="13" customFormat="1" ht="15">
      <c r="B435" s="31"/>
      <c r="C435" s="31"/>
      <c r="D435" s="31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18"/>
      <c r="P435" s="39"/>
      <c r="Q435" s="39"/>
      <c r="R435" s="39"/>
      <c r="S435" s="39"/>
      <c r="T435" s="39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20"/>
      <c r="AG435" s="55"/>
      <c r="AH435" s="20"/>
      <c r="AI435" s="20"/>
      <c r="AJ435" s="20"/>
      <c r="AK435" s="20"/>
      <c r="AL435" s="20"/>
      <c r="AN435" s="14"/>
    </row>
    <row r="436" spans="2:40" s="13" customFormat="1" ht="15">
      <c r="B436" s="31"/>
      <c r="C436" s="31"/>
      <c r="D436" s="31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18"/>
      <c r="P436" s="39"/>
      <c r="Q436" s="39"/>
      <c r="R436" s="39"/>
      <c r="S436" s="39"/>
      <c r="T436" s="39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20"/>
      <c r="AG436" s="55"/>
      <c r="AH436" s="20"/>
      <c r="AI436" s="20"/>
      <c r="AJ436" s="20"/>
      <c r="AK436" s="20"/>
      <c r="AL436" s="20"/>
      <c r="AN436" s="14"/>
    </row>
    <row r="437" spans="2:40" s="13" customFormat="1" ht="15">
      <c r="B437" s="31"/>
      <c r="C437" s="31"/>
      <c r="D437" s="31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18"/>
      <c r="P437" s="39"/>
      <c r="Q437" s="39"/>
      <c r="R437" s="39"/>
      <c r="S437" s="39"/>
      <c r="T437" s="39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20"/>
      <c r="AG437" s="55"/>
      <c r="AH437" s="20"/>
      <c r="AI437" s="20"/>
      <c r="AJ437" s="20"/>
      <c r="AK437" s="20"/>
      <c r="AL437" s="20"/>
      <c r="AN437" s="14"/>
    </row>
    <row r="438" spans="2:40" s="13" customFormat="1" ht="15">
      <c r="B438" s="31"/>
      <c r="C438" s="31"/>
      <c r="D438" s="31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18"/>
      <c r="P438" s="39"/>
      <c r="Q438" s="39"/>
      <c r="R438" s="39"/>
      <c r="S438" s="39"/>
      <c r="T438" s="39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20"/>
      <c r="AG438" s="55"/>
      <c r="AH438" s="20"/>
      <c r="AI438" s="20"/>
      <c r="AJ438" s="20"/>
      <c r="AK438" s="20"/>
      <c r="AL438" s="20"/>
      <c r="AN438" s="14"/>
    </row>
    <row r="439" spans="2:40" s="13" customFormat="1" ht="15">
      <c r="B439" s="31"/>
      <c r="C439" s="31"/>
      <c r="D439" s="31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18"/>
      <c r="P439" s="39"/>
      <c r="Q439" s="39"/>
      <c r="R439" s="39"/>
      <c r="S439" s="39"/>
      <c r="T439" s="39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20"/>
      <c r="AG439" s="55"/>
      <c r="AH439" s="20"/>
      <c r="AI439" s="20"/>
      <c r="AJ439" s="20"/>
      <c r="AK439" s="20"/>
      <c r="AL439" s="20"/>
      <c r="AN439" s="14"/>
    </row>
    <row r="440" spans="2:40" s="13" customFormat="1" ht="15">
      <c r="B440" s="31"/>
      <c r="C440" s="31"/>
      <c r="D440" s="31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18"/>
      <c r="P440" s="39"/>
      <c r="Q440" s="39"/>
      <c r="R440" s="39"/>
      <c r="S440" s="39"/>
      <c r="T440" s="39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20"/>
      <c r="AG440" s="55"/>
      <c r="AH440" s="20"/>
      <c r="AI440" s="20"/>
      <c r="AJ440" s="20"/>
      <c r="AK440" s="20"/>
      <c r="AL440" s="20"/>
      <c r="AN440" s="14"/>
    </row>
    <row r="441" spans="2:40" s="13" customFormat="1" ht="15">
      <c r="B441" s="31"/>
      <c r="C441" s="31"/>
      <c r="D441" s="31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18"/>
      <c r="P441" s="39"/>
      <c r="Q441" s="39"/>
      <c r="R441" s="39"/>
      <c r="S441" s="39"/>
      <c r="T441" s="39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20"/>
      <c r="AG441" s="55"/>
      <c r="AH441" s="20"/>
      <c r="AI441" s="20"/>
      <c r="AJ441" s="20"/>
      <c r="AK441" s="20"/>
      <c r="AL441" s="20"/>
      <c r="AN441" s="14"/>
    </row>
    <row r="442" spans="2:40" s="13" customFormat="1" ht="15">
      <c r="B442" s="31"/>
      <c r="C442" s="31"/>
      <c r="D442" s="31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18"/>
      <c r="P442" s="39"/>
      <c r="Q442" s="39"/>
      <c r="R442" s="39"/>
      <c r="S442" s="39"/>
      <c r="T442" s="39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20"/>
      <c r="AG442" s="55"/>
      <c r="AH442" s="20"/>
      <c r="AI442" s="20"/>
      <c r="AJ442" s="20"/>
      <c r="AK442" s="20"/>
      <c r="AL442" s="20"/>
      <c r="AN442" s="14"/>
    </row>
    <row r="443" spans="2:40" s="13" customFormat="1" ht="15">
      <c r="B443" s="31"/>
      <c r="C443" s="31"/>
      <c r="D443" s="31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18"/>
      <c r="P443" s="39"/>
      <c r="Q443" s="39"/>
      <c r="R443" s="39"/>
      <c r="S443" s="39"/>
      <c r="T443" s="39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20"/>
      <c r="AG443" s="55"/>
      <c r="AH443" s="20"/>
      <c r="AI443" s="20"/>
      <c r="AJ443" s="20"/>
      <c r="AK443" s="20"/>
      <c r="AL443" s="20"/>
      <c r="AN443" s="14"/>
    </row>
    <row r="444" spans="2:40" s="13" customFormat="1" ht="15">
      <c r="B444" s="31"/>
      <c r="C444" s="31"/>
      <c r="D444" s="31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18"/>
      <c r="P444" s="39"/>
      <c r="Q444" s="39"/>
      <c r="R444" s="39"/>
      <c r="S444" s="39"/>
      <c r="T444" s="39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20"/>
      <c r="AG444" s="55"/>
      <c r="AH444" s="20"/>
      <c r="AI444" s="20"/>
      <c r="AJ444" s="20"/>
      <c r="AK444" s="20"/>
      <c r="AL444" s="20"/>
      <c r="AN444" s="14"/>
    </row>
    <row r="445" spans="2:40" s="13" customFormat="1" ht="15">
      <c r="B445" s="31"/>
      <c r="C445" s="31"/>
      <c r="D445" s="31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18"/>
      <c r="P445" s="39"/>
      <c r="Q445" s="39"/>
      <c r="R445" s="39"/>
      <c r="S445" s="39"/>
      <c r="T445" s="39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20"/>
      <c r="AG445" s="55"/>
      <c r="AH445" s="20"/>
      <c r="AI445" s="20"/>
      <c r="AJ445" s="20"/>
      <c r="AK445" s="20"/>
      <c r="AL445" s="20"/>
      <c r="AN445" s="14"/>
    </row>
    <row r="446" spans="2:40" s="13" customFormat="1" ht="15">
      <c r="B446" s="31"/>
      <c r="C446" s="31"/>
      <c r="D446" s="31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18"/>
      <c r="P446" s="39"/>
      <c r="Q446" s="39"/>
      <c r="R446" s="39"/>
      <c r="S446" s="39"/>
      <c r="T446" s="39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20"/>
      <c r="AG446" s="55"/>
      <c r="AH446" s="20"/>
      <c r="AI446" s="20"/>
      <c r="AJ446" s="20"/>
      <c r="AK446" s="20"/>
      <c r="AL446" s="20"/>
      <c r="AN446" s="14"/>
    </row>
    <row r="447" spans="2:40" s="13" customFormat="1" ht="15">
      <c r="B447" s="31"/>
      <c r="C447" s="31"/>
      <c r="D447" s="31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18"/>
      <c r="P447" s="39"/>
      <c r="Q447" s="39"/>
      <c r="R447" s="39"/>
      <c r="S447" s="39"/>
      <c r="T447" s="39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20"/>
      <c r="AG447" s="55"/>
      <c r="AH447" s="20"/>
      <c r="AI447" s="20"/>
      <c r="AJ447" s="20"/>
      <c r="AK447" s="20"/>
      <c r="AL447" s="20"/>
      <c r="AN447" s="14"/>
    </row>
    <row r="448" spans="2:40" s="13" customFormat="1" ht="15">
      <c r="B448" s="31"/>
      <c r="C448" s="31"/>
      <c r="D448" s="31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18"/>
      <c r="P448" s="39"/>
      <c r="Q448" s="39"/>
      <c r="R448" s="39"/>
      <c r="S448" s="39"/>
      <c r="T448" s="39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20"/>
      <c r="AG448" s="55"/>
      <c r="AH448" s="20"/>
      <c r="AI448" s="20"/>
      <c r="AJ448" s="20"/>
      <c r="AK448" s="20"/>
      <c r="AL448" s="20"/>
      <c r="AN448" s="14"/>
    </row>
    <row r="449" spans="2:40" s="13" customFormat="1" ht="15">
      <c r="B449" s="31"/>
      <c r="C449" s="31"/>
      <c r="D449" s="31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18"/>
      <c r="P449" s="39"/>
      <c r="Q449" s="39"/>
      <c r="R449" s="39"/>
      <c r="S449" s="39"/>
      <c r="T449" s="39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20"/>
      <c r="AG449" s="55"/>
      <c r="AH449" s="20"/>
      <c r="AI449" s="20"/>
      <c r="AJ449" s="20"/>
      <c r="AK449" s="20"/>
      <c r="AL449" s="20"/>
      <c r="AN449" s="14"/>
    </row>
    <row r="450" spans="2:40" s="13" customFormat="1" ht="15">
      <c r="B450" s="31"/>
      <c r="C450" s="31"/>
      <c r="D450" s="31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18"/>
      <c r="P450" s="39"/>
      <c r="Q450" s="39"/>
      <c r="R450" s="39"/>
      <c r="S450" s="39"/>
      <c r="T450" s="39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20"/>
      <c r="AG450" s="55"/>
      <c r="AH450" s="20"/>
      <c r="AI450" s="20"/>
      <c r="AJ450" s="20"/>
      <c r="AK450" s="20"/>
      <c r="AL450" s="20"/>
      <c r="AN450" s="14"/>
    </row>
    <row r="451" spans="2:40" s="13" customFormat="1" ht="15">
      <c r="B451" s="31"/>
      <c r="C451" s="31"/>
      <c r="D451" s="31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18"/>
      <c r="P451" s="39"/>
      <c r="Q451" s="39"/>
      <c r="R451" s="39"/>
      <c r="S451" s="39"/>
      <c r="T451" s="39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20"/>
      <c r="AG451" s="55"/>
      <c r="AH451" s="20"/>
      <c r="AI451" s="20"/>
      <c r="AJ451" s="20"/>
      <c r="AK451" s="20"/>
      <c r="AL451" s="20"/>
      <c r="AN451" s="14"/>
    </row>
    <row r="452" spans="2:40" s="13" customFormat="1" ht="15">
      <c r="B452" s="31"/>
      <c r="C452" s="31"/>
      <c r="D452" s="31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18"/>
      <c r="P452" s="39"/>
      <c r="Q452" s="39"/>
      <c r="R452" s="39"/>
      <c r="S452" s="39"/>
      <c r="T452" s="39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20"/>
      <c r="AG452" s="55"/>
      <c r="AH452" s="20"/>
      <c r="AI452" s="20"/>
      <c r="AJ452" s="20"/>
      <c r="AK452" s="20"/>
      <c r="AL452" s="20"/>
      <c r="AN452" s="14"/>
    </row>
    <row r="453" spans="2:40" s="13" customFormat="1" ht="15">
      <c r="B453" s="31"/>
      <c r="C453" s="31"/>
      <c r="D453" s="31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18"/>
      <c r="P453" s="39"/>
      <c r="Q453" s="39"/>
      <c r="R453" s="39"/>
      <c r="S453" s="39"/>
      <c r="T453" s="39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20"/>
      <c r="AG453" s="55"/>
      <c r="AH453" s="20"/>
      <c r="AI453" s="20"/>
      <c r="AJ453" s="20"/>
      <c r="AK453" s="20"/>
      <c r="AL453" s="20"/>
      <c r="AN453" s="14"/>
    </row>
    <row r="454" spans="2:40" s="13" customFormat="1" ht="15">
      <c r="B454" s="31"/>
      <c r="C454" s="31"/>
      <c r="D454" s="31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8"/>
      <c r="P454" s="39"/>
      <c r="Q454" s="39"/>
      <c r="R454" s="39"/>
      <c r="S454" s="39"/>
      <c r="T454" s="39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20"/>
      <c r="AG454" s="55"/>
      <c r="AH454" s="20"/>
      <c r="AI454" s="20"/>
      <c r="AJ454" s="20"/>
      <c r="AK454" s="20"/>
      <c r="AL454" s="20"/>
      <c r="AN454" s="14"/>
    </row>
    <row r="455" spans="2:40" s="13" customFormat="1" ht="15">
      <c r="B455" s="31"/>
      <c r="C455" s="31"/>
      <c r="D455" s="31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18"/>
      <c r="P455" s="39"/>
      <c r="Q455" s="39"/>
      <c r="R455" s="39"/>
      <c r="S455" s="39"/>
      <c r="T455" s="39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20"/>
      <c r="AG455" s="55"/>
      <c r="AH455" s="20"/>
      <c r="AI455" s="20"/>
      <c r="AJ455" s="20"/>
      <c r="AK455" s="20"/>
      <c r="AL455" s="20"/>
      <c r="AN455" s="14"/>
    </row>
    <row r="456" spans="2:40" s="13" customFormat="1" ht="15">
      <c r="B456" s="31"/>
      <c r="C456" s="31"/>
      <c r="D456" s="31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8"/>
      <c r="P456" s="39"/>
      <c r="Q456" s="39"/>
      <c r="R456" s="39"/>
      <c r="S456" s="39"/>
      <c r="T456" s="39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20"/>
      <c r="AG456" s="55"/>
      <c r="AH456" s="20"/>
      <c r="AI456" s="20"/>
      <c r="AJ456" s="20"/>
      <c r="AK456" s="20"/>
      <c r="AL456" s="20"/>
      <c r="AN456" s="14"/>
    </row>
    <row r="457" spans="2:40" s="13" customFormat="1" ht="15">
      <c r="B457" s="31"/>
      <c r="C457" s="31"/>
      <c r="D457" s="31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18"/>
      <c r="P457" s="39"/>
      <c r="Q457" s="39"/>
      <c r="R457" s="39"/>
      <c r="S457" s="39"/>
      <c r="T457" s="39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20"/>
      <c r="AG457" s="55"/>
      <c r="AH457" s="20"/>
      <c r="AI457" s="20"/>
      <c r="AJ457" s="20"/>
      <c r="AK457" s="20"/>
      <c r="AL457" s="20"/>
      <c r="AN457" s="14"/>
    </row>
    <row r="458" spans="2:40" s="13" customFormat="1" ht="15">
      <c r="B458" s="31"/>
      <c r="C458" s="31"/>
      <c r="D458" s="31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8"/>
      <c r="P458" s="39"/>
      <c r="Q458" s="39"/>
      <c r="R458" s="39"/>
      <c r="S458" s="39"/>
      <c r="T458" s="39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20"/>
      <c r="AG458" s="55"/>
      <c r="AH458" s="20"/>
      <c r="AI458" s="20"/>
      <c r="AJ458" s="20"/>
      <c r="AK458" s="20"/>
      <c r="AL458" s="20"/>
      <c r="AN458" s="14"/>
    </row>
    <row r="459" spans="2:40" s="13" customFormat="1" ht="15">
      <c r="B459" s="31"/>
      <c r="C459" s="31"/>
      <c r="D459" s="31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18"/>
      <c r="P459" s="39"/>
      <c r="Q459" s="39"/>
      <c r="R459" s="39"/>
      <c r="S459" s="39"/>
      <c r="T459" s="39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20"/>
      <c r="AG459" s="55"/>
      <c r="AH459" s="20"/>
      <c r="AI459" s="20"/>
      <c r="AJ459" s="20"/>
      <c r="AK459" s="20"/>
      <c r="AL459" s="20"/>
      <c r="AN459" s="14"/>
    </row>
    <row r="460" spans="2:40" s="13" customFormat="1" ht="15">
      <c r="B460" s="31"/>
      <c r="C460" s="31"/>
      <c r="D460" s="31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8"/>
      <c r="P460" s="39"/>
      <c r="Q460" s="39"/>
      <c r="R460" s="39"/>
      <c r="S460" s="39"/>
      <c r="T460" s="39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20"/>
      <c r="AG460" s="55"/>
      <c r="AH460" s="20"/>
      <c r="AI460" s="20"/>
      <c r="AJ460" s="20"/>
      <c r="AK460" s="20"/>
      <c r="AL460" s="20"/>
      <c r="AN460" s="14"/>
    </row>
    <row r="461" spans="2:40" s="13" customFormat="1" ht="15">
      <c r="B461" s="31"/>
      <c r="C461" s="31"/>
      <c r="D461" s="31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18"/>
      <c r="P461" s="39"/>
      <c r="Q461" s="39"/>
      <c r="R461" s="39"/>
      <c r="S461" s="39"/>
      <c r="T461" s="39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20"/>
      <c r="AG461" s="55"/>
      <c r="AH461" s="20"/>
      <c r="AI461" s="20"/>
      <c r="AJ461" s="20"/>
      <c r="AK461" s="20"/>
      <c r="AL461" s="20"/>
      <c r="AN461" s="14"/>
    </row>
    <row r="462" spans="2:40" s="13" customFormat="1" ht="15">
      <c r="B462" s="31"/>
      <c r="C462" s="31"/>
      <c r="D462" s="31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8"/>
      <c r="P462" s="39"/>
      <c r="Q462" s="39"/>
      <c r="R462" s="39"/>
      <c r="S462" s="39"/>
      <c r="T462" s="39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20"/>
      <c r="AG462" s="55"/>
      <c r="AH462" s="20"/>
      <c r="AI462" s="20"/>
      <c r="AJ462" s="20"/>
      <c r="AK462" s="20"/>
      <c r="AL462" s="20"/>
      <c r="AN462" s="14"/>
    </row>
    <row r="463" spans="2:40" s="13" customFormat="1" ht="15">
      <c r="B463" s="31"/>
      <c r="C463" s="31"/>
      <c r="D463" s="31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18"/>
      <c r="P463" s="39"/>
      <c r="Q463" s="39"/>
      <c r="R463" s="39"/>
      <c r="S463" s="39"/>
      <c r="T463" s="39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20"/>
      <c r="AG463" s="55"/>
      <c r="AH463" s="20"/>
      <c r="AI463" s="20"/>
      <c r="AJ463" s="20"/>
      <c r="AK463" s="20"/>
      <c r="AL463" s="20"/>
      <c r="AN463" s="14"/>
    </row>
    <row r="464" spans="2:40" s="13" customFormat="1" ht="15">
      <c r="B464" s="31"/>
      <c r="C464" s="31"/>
      <c r="D464" s="31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8"/>
      <c r="P464" s="39"/>
      <c r="Q464" s="39"/>
      <c r="R464" s="39"/>
      <c r="S464" s="39"/>
      <c r="T464" s="39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20"/>
      <c r="AG464" s="55"/>
      <c r="AH464" s="20"/>
      <c r="AI464" s="20"/>
      <c r="AJ464" s="20"/>
      <c r="AK464" s="20"/>
      <c r="AL464" s="20"/>
      <c r="AN464" s="14"/>
    </row>
    <row r="465" spans="2:40" s="13" customFormat="1" ht="15">
      <c r="B465" s="31"/>
      <c r="C465" s="31"/>
      <c r="D465" s="31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18"/>
      <c r="P465" s="39"/>
      <c r="Q465" s="39"/>
      <c r="R465" s="39"/>
      <c r="S465" s="39"/>
      <c r="T465" s="39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20"/>
      <c r="AG465" s="55"/>
      <c r="AH465" s="20"/>
      <c r="AI465" s="20"/>
      <c r="AJ465" s="20"/>
      <c r="AK465" s="20"/>
      <c r="AL465" s="20"/>
      <c r="AN465" s="14"/>
    </row>
    <row r="466" spans="2:40" s="13" customFormat="1" ht="15">
      <c r="B466" s="31"/>
      <c r="C466" s="31"/>
      <c r="D466" s="31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8"/>
      <c r="P466" s="39"/>
      <c r="Q466" s="39"/>
      <c r="R466" s="39"/>
      <c r="S466" s="39"/>
      <c r="T466" s="39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20"/>
      <c r="AG466" s="55"/>
      <c r="AH466" s="20"/>
      <c r="AI466" s="20"/>
      <c r="AJ466" s="20"/>
      <c r="AK466" s="20"/>
      <c r="AL466" s="20"/>
      <c r="AN466" s="14"/>
    </row>
    <row r="467" spans="2:40" s="13" customFormat="1" ht="15">
      <c r="B467" s="31"/>
      <c r="C467" s="31"/>
      <c r="D467" s="31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18"/>
      <c r="P467" s="39"/>
      <c r="Q467" s="39"/>
      <c r="R467" s="39"/>
      <c r="S467" s="39"/>
      <c r="T467" s="39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20"/>
      <c r="AG467" s="55"/>
      <c r="AH467" s="20"/>
      <c r="AI467" s="20"/>
      <c r="AJ467" s="20"/>
      <c r="AK467" s="20"/>
      <c r="AL467" s="20"/>
      <c r="AN467" s="14"/>
    </row>
    <row r="468" spans="2:40" s="13" customFormat="1" ht="15">
      <c r="B468" s="31"/>
      <c r="C468" s="31"/>
      <c r="D468" s="31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8"/>
      <c r="P468" s="39"/>
      <c r="Q468" s="39"/>
      <c r="R468" s="39"/>
      <c r="S468" s="39"/>
      <c r="T468" s="39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20"/>
      <c r="AG468" s="55"/>
      <c r="AH468" s="20"/>
      <c r="AI468" s="20"/>
      <c r="AJ468" s="20"/>
      <c r="AK468" s="20"/>
      <c r="AL468" s="20"/>
      <c r="AN468" s="14"/>
    </row>
    <row r="469" spans="2:40" s="13" customFormat="1" ht="15">
      <c r="B469" s="31"/>
      <c r="C469" s="31"/>
      <c r="D469" s="31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18"/>
      <c r="P469" s="39"/>
      <c r="Q469" s="39"/>
      <c r="R469" s="39"/>
      <c r="S469" s="39"/>
      <c r="T469" s="39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20"/>
      <c r="AG469" s="55"/>
      <c r="AH469" s="20"/>
      <c r="AI469" s="20"/>
      <c r="AJ469" s="20"/>
      <c r="AK469" s="20"/>
      <c r="AL469" s="20"/>
      <c r="AN469" s="14"/>
    </row>
    <row r="470" spans="2:40" s="13" customFormat="1" ht="15">
      <c r="B470" s="31"/>
      <c r="C470" s="31"/>
      <c r="D470" s="31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8"/>
      <c r="P470" s="39"/>
      <c r="Q470" s="39"/>
      <c r="R470" s="39"/>
      <c r="S470" s="39"/>
      <c r="T470" s="39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20"/>
      <c r="AG470" s="55"/>
      <c r="AH470" s="20"/>
      <c r="AI470" s="20"/>
      <c r="AJ470" s="20"/>
      <c r="AK470" s="20"/>
      <c r="AL470" s="20"/>
      <c r="AN470" s="14"/>
    </row>
    <row r="471" spans="2:40" s="13" customFormat="1" ht="15">
      <c r="B471" s="31"/>
      <c r="C471" s="31"/>
      <c r="D471" s="31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18"/>
      <c r="P471" s="39"/>
      <c r="Q471" s="39"/>
      <c r="R471" s="39"/>
      <c r="S471" s="39"/>
      <c r="T471" s="39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20"/>
      <c r="AG471" s="55"/>
      <c r="AH471" s="20"/>
      <c r="AI471" s="20"/>
      <c r="AJ471" s="20"/>
      <c r="AK471" s="20"/>
      <c r="AL471" s="20"/>
      <c r="AN471" s="14"/>
    </row>
    <row r="472" spans="2:40" s="13" customFormat="1" ht="15">
      <c r="B472" s="31"/>
      <c r="C472" s="31"/>
      <c r="D472" s="31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8"/>
      <c r="P472" s="39"/>
      <c r="Q472" s="39"/>
      <c r="R472" s="39"/>
      <c r="S472" s="39"/>
      <c r="T472" s="39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20"/>
      <c r="AG472" s="55"/>
      <c r="AH472" s="20"/>
      <c r="AI472" s="20"/>
      <c r="AJ472" s="20"/>
      <c r="AK472" s="20"/>
      <c r="AL472" s="20"/>
      <c r="AN472" s="14"/>
    </row>
    <row r="473" spans="2:40" s="13" customFormat="1" ht="15">
      <c r="B473" s="31"/>
      <c r="C473" s="31"/>
      <c r="D473" s="31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18"/>
      <c r="P473" s="39"/>
      <c r="Q473" s="39"/>
      <c r="R473" s="39"/>
      <c r="S473" s="39"/>
      <c r="T473" s="39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20"/>
      <c r="AG473" s="55"/>
      <c r="AH473" s="20"/>
      <c r="AI473" s="20"/>
      <c r="AJ473" s="20"/>
      <c r="AK473" s="20"/>
      <c r="AL473" s="20"/>
      <c r="AN473" s="14"/>
    </row>
    <row r="474" spans="2:40" s="13" customFormat="1" ht="15">
      <c r="B474" s="31"/>
      <c r="C474" s="31"/>
      <c r="D474" s="31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8"/>
      <c r="P474" s="39"/>
      <c r="Q474" s="39"/>
      <c r="R474" s="39"/>
      <c r="S474" s="39"/>
      <c r="T474" s="39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20"/>
      <c r="AG474" s="55"/>
      <c r="AH474" s="20"/>
      <c r="AI474" s="20"/>
      <c r="AJ474" s="20"/>
      <c r="AK474" s="20"/>
      <c r="AL474" s="20"/>
      <c r="AN474" s="14"/>
    </row>
    <row r="475" spans="2:40" s="13" customFormat="1" ht="15">
      <c r="B475" s="31"/>
      <c r="C475" s="31"/>
      <c r="D475" s="31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18"/>
      <c r="P475" s="39"/>
      <c r="Q475" s="39"/>
      <c r="R475" s="39"/>
      <c r="S475" s="39"/>
      <c r="T475" s="39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20"/>
      <c r="AG475" s="55"/>
      <c r="AH475" s="20"/>
      <c r="AI475" s="20"/>
      <c r="AJ475" s="20"/>
      <c r="AK475" s="20"/>
      <c r="AL475" s="20"/>
      <c r="AN475" s="14"/>
    </row>
    <row r="476" spans="2:40" s="13" customFormat="1" ht="15">
      <c r="B476" s="31"/>
      <c r="C476" s="31"/>
      <c r="D476" s="31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8"/>
      <c r="P476" s="39"/>
      <c r="Q476" s="39"/>
      <c r="R476" s="39"/>
      <c r="S476" s="39"/>
      <c r="T476" s="39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20"/>
      <c r="AG476" s="55"/>
      <c r="AH476" s="20"/>
      <c r="AI476" s="20"/>
      <c r="AJ476" s="20"/>
      <c r="AK476" s="20"/>
      <c r="AL476" s="20"/>
      <c r="AN476" s="14"/>
    </row>
    <row r="477" spans="2:40" s="13" customFormat="1" ht="15">
      <c r="B477" s="31"/>
      <c r="C477" s="31"/>
      <c r="D477" s="31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18"/>
      <c r="P477" s="39"/>
      <c r="Q477" s="39"/>
      <c r="R477" s="39"/>
      <c r="S477" s="39"/>
      <c r="T477" s="39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20"/>
      <c r="AG477" s="55"/>
      <c r="AH477" s="20"/>
      <c r="AI477" s="20"/>
      <c r="AJ477" s="20"/>
      <c r="AK477" s="20"/>
      <c r="AL477" s="20"/>
      <c r="AN477" s="14"/>
    </row>
    <row r="478" spans="2:40" s="13" customFormat="1" ht="15">
      <c r="B478" s="31"/>
      <c r="C478" s="31"/>
      <c r="D478" s="31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8"/>
      <c r="P478" s="39"/>
      <c r="Q478" s="39"/>
      <c r="R478" s="39"/>
      <c r="S478" s="39"/>
      <c r="T478" s="39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20"/>
      <c r="AG478" s="55"/>
      <c r="AH478" s="20"/>
      <c r="AI478" s="20"/>
      <c r="AJ478" s="20"/>
      <c r="AK478" s="20"/>
      <c r="AL478" s="20"/>
      <c r="AN478" s="14"/>
    </row>
    <row r="479" spans="2:40" s="13" customFormat="1" ht="15">
      <c r="B479" s="31"/>
      <c r="C479" s="31"/>
      <c r="D479" s="31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18"/>
      <c r="P479" s="39"/>
      <c r="Q479" s="39"/>
      <c r="R479" s="39"/>
      <c r="S479" s="39"/>
      <c r="T479" s="39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20"/>
      <c r="AG479" s="55"/>
      <c r="AH479" s="20"/>
      <c r="AI479" s="20"/>
      <c r="AJ479" s="20"/>
      <c r="AK479" s="20"/>
      <c r="AL479" s="20"/>
      <c r="AN479" s="14"/>
    </row>
    <row r="480" spans="2:40" s="13" customFormat="1" ht="15">
      <c r="B480" s="31"/>
      <c r="C480" s="31"/>
      <c r="D480" s="31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8"/>
      <c r="P480" s="39"/>
      <c r="Q480" s="39"/>
      <c r="R480" s="39"/>
      <c r="S480" s="39"/>
      <c r="T480" s="39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20"/>
      <c r="AG480" s="55"/>
      <c r="AH480" s="20"/>
      <c r="AI480" s="20"/>
      <c r="AJ480" s="20"/>
      <c r="AK480" s="20"/>
      <c r="AL480" s="20"/>
      <c r="AN480" s="14"/>
    </row>
    <row r="481" spans="2:40" s="13" customFormat="1" ht="15">
      <c r="B481" s="31"/>
      <c r="C481" s="31"/>
      <c r="D481" s="31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18"/>
      <c r="P481" s="39"/>
      <c r="Q481" s="39"/>
      <c r="R481" s="39"/>
      <c r="S481" s="39"/>
      <c r="T481" s="39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20"/>
      <c r="AG481" s="55"/>
      <c r="AH481" s="20"/>
      <c r="AI481" s="20"/>
      <c r="AJ481" s="20"/>
      <c r="AK481" s="20"/>
      <c r="AL481" s="20"/>
      <c r="AN481" s="14"/>
    </row>
    <row r="482" spans="2:40" s="13" customFormat="1" ht="15">
      <c r="B482" s="31"/>
      <c r="C482" s="31"/>
      <c r="D482" s="31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8"/>
      <c r="P482" s="39"/>
      <c r="Q482" s="39"/>
      <c r="R482" s="39"/>
      <c r="S482" s="39"/>
      <c r="T482" s="39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20"/>
      <c r="AG482" s="55"/>
      <c r="AH482" s="20"/>
      <c r="AI482" s="20"/>
      <c r="AJ482" s="20"/>
      <c r="AK482" s="20"/>
      <c r="AL482" s="20"/>
      <c r="AN482" s="14"/>
    </row>
    <row r="483" spans="2:40" s="13" customFormat="1" ht="15">
      <c r="B483" s="31"/>
      <c r="C483" s="31"/>
      <c r="D483" s="31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18"/>
      <c r="P483" s="39"/>
      <c r="Q483" s="39"/>
      <c r="R483" s="39"/>
      <c r="S483" s="39"/>
      <c r="T483" s="39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20"/>
      <c r="AG483" s="55"/>
      <c r="AH483" s="20"/>
      <c r="AI483" s="20"/>
      <c r="AJ483" s="20"/>
      <c r="AK483" s="20"/>
      <c r="AL483" s="20"/>
      <c r="AN483" s="14"/>
    </row>
    <row r="484" spans="2:40" s="13" customFormat="1" ht="15">
      <c r="B484" s="31"/>
      <c r="C484" s="31"/>
      <c r="D484" s="31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8"/>
      <c r="P484" s="39"/>
      <c r="Q484" s="39"/>
      <c r="R484" s="39"/>
      <c r="S484" s="39"/>
      <c r="T484" s="39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20"/>
      <c r="AG484" s="55"/>
      <c r="AH484" s="20"/>
      <c r="AI484" s="20"/>
      <c r="AJ484" s="20"/>
      <c r="AK484" s="20"/>
      <c r="AL484" s="20"/>
      <c r="AN484" s="14"/>
    </row>
    <row r="485" spans="2:40" s="13" customFormat="1" ht="15">
      <c r="B485" s="31"/>
      <c r="C485" s="31"/>
      <c r="D485" s="31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18"/>
      <c r="P485" s="39"/>
      <c r="Q485" s="39"/>
      <c r="R485" s="39"/>
      <c r="S485" s="39"/>
      <c r="T485" s="39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20"/>
      <c r="AG485" s="55"/>
      <c r="AH485" s="20"/>
      <c r="AI485" s="20"/>
      <c r="AJ485" s="20"/>
      <c r="AK485" s="20"/>
      <c r="AL485" s="20"/>
      <c r="AN485" s="14"/>
    </row>
    <row r="486" spans="2:40" s="13" customFormat="1" ht="15">
      <c r="B486" s="31"/>
      <c r="C486" s="31"/>
      <c r="D486" s="31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8"/>
      <c r="P486" s="39"/>
      <c r="Q486" s="39"/>
      <c r="R486" s="39"/>
      <c r="S486" s="39"/>
      <c r="T486" s="39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20"/>
      <c r="AG486" s="55"/>
      <c r="AH486" s="20"/>
      <c r="AI486" s="20"/>
      <c r="AJ486" s="20"/>
      <c r="AK486" s="20"/>
      <c r="AL486" s="20"/>
      <c r="AN486" s="14"/>
    </row>
    <row r="487" spans="2:40" s="13" customFormat="1" ht="15">
      <c r="B487" s="31"/>
      <c r="C487" s="31"/>
      <c r="D487" s="31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18"/>
      <c r="P487" s="39"/>
      <c r="Q487" s="39"/>
      <c r="R487" s="39"/>
      <c r="S487" s="39"/>
      <c r="T487" s="39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20"/>
      <c r="AG487" s="55"/>
      <c r="AH487" s="20"/>
      <c r="AI487" s="20"/>
      <c r="AJ487" s="20"/>
      <c r="AK487" s="20"/>
      <c r="AL487" s="20"/>
      <c r="AN487" s="14"/>
    </row>
    <row r="488" spans="2:40" s="13" customFormat="1" ht="15">
      <c r="B488" s="31"/>
      <c r="C488" s="31"/>
      <c r="D488" s="31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8"/>
      <c r="P488" s="39"/>
      <c r="Q488" s="39"/>
      <c r="R488" s="39"/>
      <c r="S488" s="39"/>
      <c r="T488" s="39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20"/>
      <c r="AG488" s="55"/>
      <c r="AH488" s="20"/>
      <c r="AI488" s="20"/>
      <c r="AJ488" s="20"/>
      <c r="AK488" s="20"/>
      <c r="AL488" s="20"/>
      <c r="AN488" s="14"/>
    </row>
    <row r="489" spans="2:40" s="13" customFormat="1" ht="15">
      <c r="B489" s="31"/>
      <c r="C489" s="31"/>
      <c r="D489" s="31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18"/>
      <c r="P489" s="39"/>
      <c r="Q489" s="39"/>
      <c r="R489" s="39"/>
      <c r="S489" s="39"/>
      <c r="T489" s="39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20"/>
      <c r="AG489" s="55"/>
      <c r="AH489" s="20"/>
      <c r="AI489" s="20"/>
      <c r="AJ489" s="20"/>
      <c r="AK489" s="20"/>
      <c r="AL489" s="20"/>
      <c r="AN489" s="14"/>
    </row>
    <row r="490" spans="2:40" s="13" customFormat="1" ht="15">
      <c r="B490" s="31"/>
      <c r="C490" s="31"/>
      <c r="D490" s="31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8"/>
      <c r="P490" s="39"/>
      <c r="Q490" s="39"/>
      <c r="R490" s="39"/>
      <c r="S490" s="39"/>
      <c r="T490" s="39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20"/>
      <c r="AG490" s="55"/>
      <c r="AH490" s="20"/>
      <c r="AI490" s="20"/>
      <c r="AJ490" s="20"/>
      <c r="AK490" s="20"/>
      <c r="AL490" s="20"/>
      <c r="AN490" s="14"/>
    </row>
    <row r="491" spans="2:40" s="13" customFormat="1" ht="15">
      <c r="B491" s="31"/>
      <c r="C491" s="31"/>
      <c r="D491" s="31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18"/>
      <c r="P491" s="39"/>
      <c r="Q491" s="39"/>
      <c r="R491" s="39"/>
      <c r="S491" s="39"/>
      <c r="T491" s="39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20"/>
      <c r="AG491" s="55"/>
      <c r="AH491" s="20"/>
      <c r="AI491" s="20"/>
      <c r="AJ491" s="20"/>
      <c r="AK491" s="20"/>
      <c r="AL491" s="20"/>
      <c r="AN491" s="14"/>
    </row>
    <row r="492" spans="2:40" s="13" customFormat="1" ht="15">
      <c r="B492" s="31"/>
      <c r="C492" s="31"/>
      <c r="D492" s="31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8"/>
      <c r="P492" s="39"/>
      <c r="Q492" s="39"/>
      <c r="R492" s="39"/>
      <c r="S492" s="39"/>
      <c r="T492" s="39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20"/>
      <c r="AG492" s="55"/>
      <c r="AH492" s="20"/>
      <c r="AI492" s="20"/>
      <c r="AJ492" s="20"/>
      <c r="AK492" s="20"/>
      <c r="AL492" s="20"/>
      <c r="AN492" s="14"/>
    </row>
    <row r="493" spans="2:40" s="13" customFormat="1" ht="15">
      <c r="B493" s="31"/>
      <c r="C493" s="31"/>
      <c r="D493" s="31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18"/>
      <c r="P493" s="39"/>
      <c r="Q493" s="39"/>
      <c r="R493" s="39"/>
      <c r="S493" s="39"/>
      <c r="T493" s="39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20"/>
      <c r="AG493" s="55"/>
      <c r="AH493" s="20"/>
      <c r="AI493" s="20"/>
      <c r="AJ493" s="20"/>
      <c r="AK493" s="20"/>
      <c r="AL493" s="20"/>
      <c r="AN493" s="14"/>
    </row>
    <row r="494" spans="2:40" s="13" customFormat="1" ht="15">
      <c r="B494" s="31"/>
      <c r="C494" s="31"/>
      <c r="D494" s="31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8"/>
      <c r="P494" s="39"/>
      <c r="Q494" s="39"/>
      <c r="R494" s="39"/>
      <c r="S494" s="39"/>
      <c r="T494" s="39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20"/>
      <c r="AG494" s="55"/>
      <c r="AH494" s="20"/>
      <c r="AI494" s="20"/>
      <c r="AJ494" s="20"/>
      <c r="AK494" s="20"/>
      <c r="AL494" s="20"/>
      <c r="AN494" s="14"/>
    </row>
    <row r="495" spans="2:40" s="13" customFormat="1" ht="15">
      <c r="B495" s="31"/>
      <c r="C495" s="31"/>
      <c r="D495" s="31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18"/>
      <c r="P495" s="39"/>
      <c r="Q495" s="39"/>
      <c r="R495" s="39"/>
      <c r="S495" s="39"/>
      <c r="T495" s="39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20"/>
      <c r="AG495" s="55"/>
      <c r="AH495" s="20"/>
      <c r="AI495" s="20"/>
      <c r="AJ495" s="20"/>
      <c r="AK495" s="20"/>
      <c r="AL495" s="20"/>
      <c r="AN495" s="14"/>
    </row>
    <row r="496" spans="2:40" s="13" customFormat="1" ht="15">
      <c r="B496" s="31"/>
      <c r="C496" s="31"/>
      <c r="D496" s="31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8"/>
      <c r="P496" s="39"/>
      <c r="Q496" s="39"/>
      <c r="R496" s="39"/>
      <c r="S496" s="39"/>
      <c r="T496" s="39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20"/>
      <c r="AG496" s="55"/>
      <c r="AH496" s="20"/>
      <c r="AI496" s="20"/>
      <c r="AJ496" s="20"/>
      <c r="AK496" s="20"/>
      <c r="AL496" s="20"/>
      <c r="AN496" s="14"/>
    </row>
    <row r="497" spans="2:40" s="13" customFormat="1" ht="15">
      <c r="B497" s="31"/>
      <c r="C497" s="31"/>
      <c r="D497" s="31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18"/>
      <c r="P497" s="39"/>
      <c r="Q497" s="39"/>
      <c r="R497" s="39"/>
      <c r="S497" s="39"/>
      <c r="T497" s="39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20"/>
      <c r="AG497" s="55"/>
      <c r="AH497" s="20"/>
      <c r="AI497" s="20"/>
      <c r="AJ497" s="20"/>
      <c r="AK497" s="20"/>
      <c r="AL497" s="20"/>
      <c r="AN497" s="14"/>
    </row>
    <row r="498" spans="2:40" s="13" customFormat="1" ht="15">
      <c r="B498" s="31"/>
      <c r="C498" s="31"/>
      <c r="D498" s="31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8"/>
      <c r="P498" s="39"/>
      <c r="Q498" s="39"/>
      <c r="R498" s="39"/>
      <c r="S498" s="39"/>
      <c r="T498" s="39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20"/>
      <c r="AG498" s="55"/>
      <c r="AH498" s="20"/>
      <c r="AI498" s="20"/>
      <c r="AJ498" s="20"/>
      <c r="AK498" s="20"/>
      <c r="AL498" s="20"/>
      <c r="AN498" s="14"/>
    </row>
    <row r="499" spans="2:40" s="13" customFormat="1" ht="15">
      <c r="B499" s="31"/>
      <c r="C499" s="31"/>
      <c r="D499" s="31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18"/>
      <c r="P499" s="39"/>
      <c r="Q499" s="39"/>
      <c r="R499" s="39"/>
      <c r="S499" s="39"/>
      <c r="T499" s="39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20"/>
      <c r="AG499" s="55"/>
      <c r="AH499" s="20"/>
      <c r="AI499" s="20"/>
      <c r="AJ499" s="20"/>
      <c r="AK499" s="20"/>
      <c r="AL499" s="20"/>
      <c r="AN499" s="14"/>
    </row>
    <row r="500" spans="2:40" s="13" customFormat="1" ht="15">
      <c r="B500" s="31"/>
      <c r="C500" s="31"/>
      <c r="D500" s="31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8"/>
      <c r="P500" s="39"/>
      <c r="Q500" s="39"/>
      <c r="R500" s="39"/>
      <c r="S500" s="39"/>
      <c r="T500" s="39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20"/>
      <c r="AG500" s="55"/>
      <c r="AH500" s="20"/>
      <c r="AI500" s="20"/>
      <c r="AJ500" s="20"/>
      <c r="AK500" s="20"/>
      <c r="AL500" s="20"/>
      <c r="AN500" s="14"/>
    </row>
    <row r="501" spans="2:40" s="13" customFormat="1" ht="15">
      <c r="B501" s="31"/>
      <c r="C501" s="31"/>
      <c r="D501" s="31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18"/>
      <c r="P501" s="39"/>
      <c r="Q501" s="39"/>
      <c r="R501" s="39"/>
      <c r="S501" s="39"/>
      <c r="T501" s="39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20"/>
      <c r="AG501" s="55"/>
      <c r="AH501" s="20"/>
      <c r="AI501" s="20"/>
      <c r="AJ501" s="20"/>
      <c r="AK501" s="20"/>
      <c r="AL501" s="20"/>
      <c r="AN501" s="14"/>
    </row>
    <row r="502" spans="2:40" s="13" customFormat="1" ht="15">
      <c r="B502" s="31"/>
      <c r="C502" s="31"/>
      <c r="D502" s="31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8"/>
      <c r="P502" s="39"/>
      <c r="Q502" s="39"/>
      <c r="R502" s="39"/>
      <c r="S502" s="39"/>
      <c r="T502" s="39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20"/>
      <c r="AG502" s="55"/>
      <c r="AH502" s="20"/>
      <c r="AI502" s="20"/>
      <c r="AJ502" s="20"/>
      <c r="AK502" s="20"/>
      <c r="AL502" s="20"/>
      <c r="AN502" s="14"/>
    </row>
    <row r="503" spans="2:40" s="13" customFormat="1" ht="15">
      <c r="B503" s="31"/>
      <c r="C503" s="31"/>
      <c r="D503" s="31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18"/>
      <c r="P503" s="39"/>
      <c r="Q503" s="39"/>
      <c r="R503" s="39"/>
      <c r="S503" s="39"/>
      <c r="T503" s="39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20"/>
      <c r="AG503" s="55"/>
      <c r="AH503" s="20"/>
      <c r="AI503" s="20"/>
      <c r="AJ503" s="20"/>
      <c r="AK503" s="20"/>
      <c r="AL503" s="20"/>
      <c r="AN503" s="14"/>
    </row>
    <row r="504" spans="2:40" s="13" customFormat="1" ht="15">
      <c r="B504" s="31"/>
      <c r="C504" s="31"/>
      <c r="D504" s="31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8"/>
      <c r="P504" s="39"/>
      <c r="Q504" s="39"/>
      <c r="R504" s="39"/>
      <c r="S504" s="39"/>
      <c r="T504" s="39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20"/>
      <c r="AG504" s="55"/>
      <c r="AH504" s="20"/>
      <c r="AI504" s="20"/>
      <c r="AJ504" s="20"/>
      <c r="AK504" s="20"/>
      <c r="AL504" s="20"/>
      <c r="AN504" s="14"/>
    </row>
    <row r="505" spans="2:40" s="13" customFormat="1" ht="15">
      <c r="B505" s="31"/>
      <c r="C505" s="31"/>
      <c r="D505" s="31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18"/>
      <c r="P505" s="39"/>
      <c r="Q505" s="39"/>
      <c r="R505" s="39"/>
      <c r="S505" s="39"/>
      <c r="T505" s="39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20"/>
      <c r="AG505" s="55"/>
      <c r="AH505" s="20"/>
      <c r="AI505" s="20"/>
      <c r="AJ505" s="20"/>
      <c r="AK505" s="20"/>
      <c r="AL505" s="20"/>
      <c r="AN505" s="14"/>
    </row>
    <row r="506" spans="2:40" s="13" customFormat="1" ht="15">
      <c r="B506" s="31"/>
      <c r="C506" s="31"/>
      <c r="D506" s="31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8"/>
      <c r="P506" s="39"/>
      <c r="Q506" s="39"/>
      <c r="R506" s="39"/>
      <c r="S506" s="39"/>
      <c r="T506" s="39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20"/>
      <c r="AG506" s="55"/>
      <c r="AH506" s="20"/>
      <c r="AI506" s="20"/>
      <c r="AJ506" s="20"/>
      <c r="AK506" s="20"/>
      <c r="AL506" s="20"/>
      <c r="AN506" s="14"/>
    </row>
    <row r="507" spans="2:40" s="13" customFormat="1" ht="15">
      <c r="B507" s="31"/>
      <c r="C507" s="31"/>
      <c r="D507" s="31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18"/>
      <c r="P507" s="39"/>
      <c r="Q507" s="39"/>
      <c r="R507" s="39"/>
      <c r="S507" s="39"/>
      <c r="T507" s="39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20"/>
      <c r="AG507" s="55"/>
      <c r="AH507" s="20"/>
      <c r="AI507" s="20"/>
      <c r="AJ507" s="20"/>
      <c r="AK507" s="20"/>
      <c r="AL507" s="20"/>
      <c r="AN507" s="14"/>
    </row>
    <row r="508" spans="2:40" s="13" customFormat="1" ht="15">
      <c r="B508" s="31"/>
      <c r="C508" s="31"/>
      <c r="D508" s="31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8"/>
      <c r="P508" s="39"/>
      <c r="Q508" s="39"/>
      <c r="R508" s="39"/>
      <c r="S508" s="39"/>
      <c r="T508" s="39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20"/>
      <c r="AG508" s="55"/>
      <c r="AH508" s="20"/>
      <c r="AI508" s="20"/>
      <c r="AJ508" s="20"/>
      <c r="AK508" s="20"/>
      <c r="AL508" s="20"/>
      <c r="AN508" s="14"/>
    </row>
    <row r="509" spans="2:40" s="13" customFormat="1" ht="15">
      <c r="B509" s="31"/>
      <c r="C509" s="31"/>
      <c r="D509" s="31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18"/>
      <c r="P509" s="39"/>
      <c r="Q509" s="39"/>
      <c r="R509" s="39"/>
      <c r="S509" s="39"/>
      <c r="T509" s="39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20"/>
      <c r="AG509" s="55"/>
      <c r="AH509" s="20"/>
      <c r="AI509" s="20"/>
      <c r="AJ509" s="20"/>
      <c r="AK509" s="20"/>
      <c r="AL509" s="20"/>
      <c r="AN509" s="14"/>
    </row>
    <row r="510" spans="2:40" s="13" customFormat="1" ht="15">
      <c r="B510" s="31"/>
      <c r="C510" s="31"/>
      <c r="D510" s="31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8"/>
      <c r="P510" s="39"/>
      <c r="Q510" s="39"/>
      <c r="R510" s="39"/>
      <c r="S510" s="39"/>
      <c r="T510" s="39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20"/>
      <c r="AG510" s="55"/>
      <c r="AH510" s="20"/>
      <c r="AI510" s="20"/>
      <c r="AJ510" s="20"/>
      <c r="AK510" s="20"/>
      <c r="AL510" s="20"/>
      <c r="AN510" s="14"/>
    </row>
    <row r="511" spans="2:40" s="13" customFormat="1" ht="15">
      <c r="B511" s="31"/>
      <c r="C511" s="31"/>
      <c r="D511" s="31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18"/>
      <c r="P511" s="39"/>
      <c r="Q511" s="39"/>
      <c r="R511" s="39"/>
      <c r="S511" s="39"/>
      <c r="T511" s="39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20"/>
      <c r="AG511" s="55"/>
      <c r="AH511" s="20"/>
      <c r="AI511" s="20"/>
      <c r="AJ511" s="20"/>
      <c r="AK511" s="20"/>
      <c r="AL511" s="20"/>
      <c r="AN511" s="14"/>
    </row>
    <row r="512" spans="2:40" s="13" customFormat="1" ht="15">
      <c r="B512" s="31"/>
      <c r="C512" s="31"/>
      <c r="D512" s="31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8"/>
      <c r="P512" s="39"/>
      <c r="Q512" s="39"/>
      <c r="R512" s="39"/>
      <c r="S512" s="39"/>
      <c r="T512" s="39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20"/>
      <c r="AG512" s="55"/>
      <c r="AH512" s="20"/>
      <c r="AI512" s="20"/>
      <c r="AJ512" s="20"/>
      <c r="AK512" s="20"/>
      <c r="AL512" s="20"/>
      <c r="AN512" s="14"/>
    </row>
    <row r="513" spans="2:40" s="13" customFormat="1" ht="15">
      <c r="B513" s="31"/>
      <c r="C513" s="31"/>
      <c r="D513" s="31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18"/>
      <c r="P513" s="39"/>
      <c r="Q513" s="39"/>
      <c r="R513" s="39"/>
      <c r="S513" s="39"/>
      <c r="T513" s="39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20"/>
      <c r="AG513" s="55"/>
      <c r="AH513" s="20"/>
      <c r="AI513" s="20"/>
      <c r="AJ513" s="20"/>
      <c r="AK513" s="20"/>
      <c r="AL513" s="20"/>
      <c r="AN513" s="14"/>
    </row>
    <row r="514" spans="2:40" s="13" customFormat="1" ht="15">
      <c r="B514" s="31"/>
      <c r="C514" s="31"/>
      <c r="D514" s="31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8"/>
      <c r="P514" s="39"/>
      <c r="Q514" s="39"/>
      <c r="R514" s="39"/>
      <c r="S514" s="39"/>
      <c r="T514" s="39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20"/>
      <c r="AG514" s="55"/>
      <c r="AH514" s="20"/>
      <c r="AI514" s="20"/>
      <c r="AJ514" s="20"/>
      <c r="AK514" s="20"/>
      <c r="AL514" s="20"/>
      <c r="AN514" s="14"/>
    </row>
    <row r="515" spans="2:40" s="13" customFormat="1" ht="15">
      <c r="B515" s="31"/>
      <c r="C515" s="31"/>
      <c r="D515" s="31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18"/>
      <c r="P515" s="39"/>
      <c r="Q515" s="39"/>
      <c r="R515" s="39"/>
      <c r="S515" s="39"/>
      <c r="T515" s="39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20"/>
      <c r="AG515" s="55"/>
      <c r="AH515" s="20"/>
      <c r="AI515" s="20"/>
      <c r="AJ515" s="20"/>
      <c r="AK515" s="20"/>
      <c r="AL515" s="20"/>
      <c r="AN515" s="14"/>
    </row>
    <row r="516" spans="2:40" s="13" customFormat="1" ht="15">
      <c r="B516" s="31"/>
      <c r="C516" s="31"/>
      <c r="D516" s="31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8"/>
      <c r="P516" s="39"/>
      <c r="Q516" s="39"/>
      <c r="R516" s="39"/>
      <c r="S516" s="39"/>
      <c r="T516" s="39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20"/>
      <c r="AG516" s="55"/>
      <c r="AH516" s="20"/>
      <c r="AI516" s="20"/>
      <c r="AJ516" s="20"/>
      <c r="AK516" s="20"/>
      <c r="AL516" s="20"/>
      <c r="AN516" s="14"/>
    </row>
    <row r="517" spans="2:40" s="13" customFormat="1" ht="15">
      <c r="B517" s="31"/>
      <c r="C517" s="31"/>
      <c r="D517" s="31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18"/>
      <c r="P517" s="39"/>
      <c r="Q517" s="39"/>
      <c r="R517" s="39"/>
      <c r="S517" s="39"/>
      <c r="T517" s="39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20"/>
      <c r="AG517" s="55"/>
      <c r="AH517" s="20"/>
      <c r="AI517" s="20"/>
      <c r="AJ517" s="20"/>
      <c r="AK517" s="20"/>
      <c r="AL517" s="20"/>
      <c r="AN517" s="14"/>
    </row>
    <row r="518" spans="2:40" s="13" customFormat="1" ht="15">
      <c r="B518" s="31"/>
      <c r="C518" s="31"/>
      <c r="D518" s="31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8"/>
      <c r="P518" s="39"/>
      <c r="Q518" s="39"/>
      <c r="R518" s="39"/>
      <c r="S518" s="39"/>
      <c r="T518" s="39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20"/>
      <c r="AG518" s="55"/>
      <c r="AH518" s="20"/>
      <c r="AI518" s="20"/>
      <c r="AJ518" s="20"/>
      <c r="AK518" s="20"/>
      <c r="AL518" s="20"/>
      <c r="AN518" s="14"/>
    </row>
    <row r="519" spans="2:40" s="13" customFormat="1" ht="15">
      <c r="B519" s="31"/>
      <c r="C519" s="31"/>
      <c r="D519" s="31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18"/>
      <c r="P519" s="39"/>
      <c r="Q519" s="39"/>
      <c r="R519" s="39"/>
      <c r="S519" s="39"/>
      <c r="T519" s="39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20"/>
      <c r="AG519" s="55"/>
      <c r="AH519" s="20"/>
      <c r="AI519" s="20"/>
      <c r="AJ519" s="20"/>
      <c r="AK519" s="20"/>
      <c r="AL519" s="20"/>
      <c r="AN519" s="14"/>
    </row>
    <row r="520" spans="2:40" s="13" customFormat="1" ht="15">
      <c r="B520" s="31"/>
      <c r="C520" s="31"/>
      <c r="D520" s="31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8"/>
      <c r="P520" s="39"/>
      <c r="Q520" s="39"/>
      <c r="R520" s="39"/>
      <c r="S520" s="39"/>
      <c r="T520" s="39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20"/>
      <c r="AG520" s="55"/>
      <c r="AH520" s="20"/>
      <c r="AI520" s="20"/>
      <c r="AJ520" s="20"/>
      <c r="AK520" s="20"/>
      <c r="AL520" s="20"/>
      <c r="AN520" s="14"/>
    </row>
    <row r="521" spans="2:40" s="13" customFormat="1" ht="15">
      <c r="B521" s="31"/>
      <c r="C521" s="31"/>
      <c r="D521" s="31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18"/>
      <c r="P521" s="39"/>
      <c r="Q521" s="39"/>
      <c r="R521" s="39"/>
      <c r="S521" s="39"/>
      <c r="T521" s="39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20"/>
      <c r="AG521" s="55"/>
      <c r="AH521" s="20"/>
      <c r="AI521" s="20"/>
      <c r="AJ521" s="20"/>
      <c r="AK521" s="20"/>
      <c r="AL521" s="20"/>
      <c r="AN521" s="14"/>
    </row>
    <row r="522" spans="2:40" s="13" customFormat="1" ht="15">
      <c r="B522" s="31"/>
      <c r="C522" s="31"/>
      <c r="D522" s="31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8"/>
      <c r="P522" s="39"/>
      <c r="Q522" s="39"/>
      <c r="R522" s="39"/>
      <c r="S522" s="39"/>
      <c r="T522" s="39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20"/>
      <c r="AG522" s="55"/>
      <c r="AH522" s="20"/>
      <c r="AI522" s="20"/>
      <c r="AJ522" s="20"/>
      <c r="AK522" s="20"/>
      <c r="AL522" s="20"/>
      <c r="AN522" s="14"/>
    </row>
    <row r="523" spans="2:40" s="13" customFormat="1" ht="15">
      <c r="B523" s="31"/>
      <c r="C523" s="31"/>
      <c r="D523" s="31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18"/>
      <c r="P523" s="39"/>
      <c r="Q523" s="39"/>
      <c r="R523" s="39"/>
      <c r="S523" s="39"/>
      <c r="T523" s="39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20"/>
      <c r="AG523" s="55"/>
      <c r="AH523" s="20"/>
      <c r="AI523" s="20"/>
      <c r="AJ523" s="20"/>
      <c r="AK523" s="20"/>
      <c r="AL523" s="20"/>
      <c r="AN523" s="14"/>
    </row>
    <row r="524" spans="2:40" s="13" customFormat="1" ht="15">
      <c r="B524" s="31"/>
      <c r="C524" s="31"/>
      <c r="D524" s="31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8"/>
      <c r="P524" s="39"/>
      <c r="Q524" s="39"/>
      <c r="R524" s="39"/>
      <c r="S524" s="39"/>
      <c r="T524" s="39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20"/>
      <c r="AG524" s="55"/>
      <c r="AH524" s="20"/>
      <c r="AI524" s="20"/>
      <c r="AJ524" s="20"/>
      <c r="AK524" s="20"/>
      <c r="AL524" s="20"/>
      <c r="AN524" s="14"/>
    </row>
    <row r="525" spans="2:40" s="13" customFormat="1" ht="15">
      <c r="B525" s="31"/>
      <c r="C525" s="31"/>
      <c r="D525" s="31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18"/>
      <c r="P525" s="39"/>
      <c r="Q525" s="39"/>
      <c r="R525" s="39"/>
      <c r="S525" s="39"/>
      <c r="T525" s="39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20"/>
      <c r="AG525" s="55"/>
      <c r="AH525" s="20"/>
      <c r="AI525" s="20"/>
      <c r="AJ525" s="20"/>
      <c r="AK525" s="20"/>
      <c r="AL525" s="20"/>
      <c r="AN525" s="14"/>
    </row>
    <row r="526" spans="2:40" s="13" customFormat="1" ht="15">
      <c r="B526" s="31"/>
      <c r="C526" s="31"/>
      <c r="D526" s="31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8"/>
      <c r="P526" s="39"/>
      <c r="Q526" s="39"/>
      <c r="R526" s="39"/>
      <c r="S526" s="39"/>
      <c r="T526" s="39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20"/>
      <c r="AG526" s="55"/>
      <c r="AH526" s="20"/>
      <c r="AI526" s="20"/>
      <c r="AJ526" s="20"/>
      <c r="AK526" s="20"/>
      <c r="AL526" s="20"/>
      <c r="AN526" s="14"/>
    </row>
    <row r="527" spans="2:40" s="13" customFormat="1" ht="15">
      <c r="B527" s="31"/>
      <c r="C527" s="31"/>
      <c r="D527" s="31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18"/>
      <c r="P527" s="39"/>
      <c r="Q527" s="39"/>
      <c r="R527" s="39"/>
      <c r="S527" s="39"/>
      <c r="T527" s="39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20"/>
      <c r="AG527" s="55"/>
      <c r="AH527" s="20"/>
      <c r="AI527" s="20"/>
      <c r="AJ527" s="20"/>
      <c r="AK527" s="20"/>
      <c r="AL527" s="20"/>
      <c r="AN527" s="14"/>
    </row>
    <row r="528" spans="2:40" s="13" customFormat="1" ht="15">
      <c r="B528" s="31"/>
      <c r="C528" s="31"/>
      <c r="D528" s="31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8"/>
      <c r="P528" s="39"/>
      <c r="Q528" s="39"/>
      <c r="R528" s="39"/>
      <c r="S528" s="39"/>
      <c r="T528" s="39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20"/>
      <c r="AG528" s="55"/>
      <c r="AH528" s="20"/>
      <c r="AI528" s="20"/>
      <c r="AJ528" s="20"/>
      <c r="AK528" s="20"/>
      <c r="AL528" s="20"/>
      <c r="AN528" s="14"/>
    </row>
    <row r="529" spans="2:40" s="13" customFormat="1" ht="15">
      <c r="B529" s="31"/>
      <c r="C529" s="31"/>
      <c r="D529" s="31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18"/>
      <c r="P529" s="39"/>
      <c r="Q529" s="39"/>
      <c r="R529" s="39"/>
      <c r="S529" s="39"/>
      <c r="T529" s="39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20"/>
      <c r="AG529" s="55"/>
      <c r="AH529" s="20"/>
      <c r="AI529" s="20"/>
      <c r="AJ529" s="20"/>
      <c r="AK529" s="20"/>
      <c r="AL529" s="20"/>
      <c r="AN529" s="14"/>
    </row>
    <row r="530" spans="2:40" s="13" customFormat="1" ht="15">
      <c r="B530" s="31"/>
      <c r="C530" s="31"/>
      <c r="D530" s="31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8"/>
      <c r="P530" s="39"/>
      <c r="Q530" s="39"/>
      <c r="R530" s="39"/>
      <c r="S530" s="39"/>
      <c r="T530" s="39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20"/>
      <c r="AG530" s="55"/>
      <c r="AH530" s="20"/>
      <c r="AI530" s="20"/>
      <c r="AJ530" s="20"/>
      <c r="AK530" s="20"/>
      <c r="AL530" s="20"/>
      <c r="AN530" s="14"/>
    </row>
    <row r="531" spans="2:40" s="13" customFormat="1" ht="15">
      <c r="B531" s="31"/>
      <c r="C531" s="31"/>
      <c r="D531" s="31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18"/>
      <c r="P531" s="39"/>
      <c r="Q531" s="39"/>
      <c r="R531" s="39"/>
      <c r="S531" s="39"/>
      <c r="T531" s="39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20"/>
      <c r="AG531" s="55"/>
      <c r="AH531" s="20"/>
      <c r="AI531" s="20"/>
      <c r="AJ531" s="20"/>
      <c r="AK531" s="20"/>
      <c r="AL531" s="20"/>
      <c r="AN531" s="14"/>
    </row>
    <row r="532" spans="2:40" s="13" customFormat="1" ht="15">
      <c r="B532" s="31"/>
      <c r="C532" s="31"/>
      <c r="D532" s="31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8"/>
      <c r="P532" s="39"/>
      <c r="Q532" s="39"/>
      <c r="R532" s="39"/>
      <c r="S532" s="39"/>
      <c r="T532" s="39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20"/>
      <c r="AG532" s="55"/>
      <c r="AH532" s="20"/>
      <c r="AI532" s="20"/>
      <c r="AJ532" s="20"/>
      <c r="AK532" s="20"/>
      <c r="AL532" s="20"/>
      <c r="AN532" s="14"/>
    </row>
    <row r="533" spans="2:40" s="13" customFormat="1" ht="15">
      <c r="B533" s="31"/>
      <c r="C533" s="31"/>
      <c r="D533" s="31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18"/>
      <c r="P533" s="39"/>
      <c r="Q533" s="39"/>
      <c r="R533" s="39"/>
      <c r="S533" s="39"/>
      <c r="T533" s="39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20"/>
      <c r="AG533" s="55"/>
      <c r="AH533" s="20"/>
      <c r="AI533" s="20"/>
      <c r="AJ533" s="20"/>
      <c r="AK533" s="20"/>
      <c r="AL533" s="20"/>
      <c r="AN533" s="14"/>
    </row>
    <row r="534" spans="2:40" s="13" customFormat="1" ht="15">
      <c r="B534" s="31"/>
      <c r="C534" s="31"/>
      <c r="D534" s="31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8"/>
      <c r="P534" s="39"/>
      <c r="Q534" s="39"/>
      <c r="R534" s="39"/>
      <c r="S534" s="39"/>
      <c r="T534" s="39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20"/>
      <c r="AG534" s="55"/>
      <c r="AH534" s="20"/>
      <c r="AI534" s="20"/>
      <c r="AJ534" s="20"/>
      <c r="AK534" s="20"/>
      <c r="AL534" s="20"/>
      <c r="AN534" s="14"/>
    </row>
    <row r="535" spans="2:40" s="13" customFormat="1" ht="15">
      <c r="B535" s="31"/>
      <c r="C535" s="31"/>
      <c r="D535" s="31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18"/>
      <c r="P535" s="39"/>
      <c r="Q535" s="39"/>
      <c r="R535" s="39"/>
      <c r="S535" s="39"/>
      <c r="T535" s="39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20"/>
      <c r="AG535" s="55"/>
      <c r="AH535" s="20"/>
      <c r="AI535" s="20"/>
      <c r="AJ535" s="20"/>
      <c r="AK535" s="20"/>
      <c r="AL535" s="20"/>
      <c r="AN535" s="14"/>
    </row>
    <row r="536" spans="2:40" s="13" customFormat="1" ht="15">
      <c r="B536" s="31"/>
      <c r="C536" s="31"/>
      <c r="D536" s="31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8"/>
      <c r="P536" s="39"/>
      <c r="Q536" s="39"/>
      <c r="R536" s="39"/>
      <c r="S536" s="39"/>
      <c r="T536" s="39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20"/>
      <c r="AG536" s="55"/>
      <c r="AH536" s="20"/>
      <c r="AI536" s="20"/>
      <c r="AJ536" s="20"/>
      <c r="AK536" s="20"/>
      <c r="AL536" s="20"/>
      <c r="AN536" s="14"/>
    </row>
    <row r="537" spans="2:40" s="13" customFormat="1" ht="15">
      <c r="B537" s="31"/>
      <c r="C537" s="31"/>
      <c r="D537" s="31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18"/>
      <c r="P537" s="39"/>
      <c r="Q537" s="39"/>
      <c r="R537" s="39"/>
      <c r="S537" s="39"/>
      <c r="T537" s="39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20"/>
      <c r="AG537" s="55"/>
      <c r="AH537" s="20"/>
      <c r="AI537" s="20"/>
      <c r="AJ537" s="20"/>
      <c r="AK537" s="20"/>
      <c r="AL537" s="20"/>
      <c r="AN537" s="14"/>
    </row>
    <row r="538" spans="2:40" s="13" customFormat="1" ht="15">
      <c r="B538" s="31"/>
      <c r="C538" s="31"/>
      <c r="D538" s="31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8"/>
      <c r="P538" s="39"/>
      <c r="Q538" s="39"/>
      <c r="R538" s="39"/>
      <c r="S538" s="39"/>
      <c r="T538" s="39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20"/>
      <c r="AG538" s="55"/>
      <c r="AH538" s="20"/>
      <c r="AI538" s="20"/>
      <c r="AJ538" s="20"/>
      <c r="AK538" s="20"/>
      <c r="AL538" s="20"/>
      <c r="AN538" s="14"/>
    </row>
    <row r="539" spans="2:40" s="13" customFormat="1" ht="15">
      <c r="B539" s="31"/>
      <c r="C539" s="31"/>
      <c r="D539" s="31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18"/>
      <c r="P539" s="39"/>
      <c r="Q539" s="39"/>
      <c r="R539" s="39"/>
      <c r="S539" s="39"/>
      <c r="T539" s="39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20"/>
      <c r="AG539" s="55"/>
      <c r="AH539" s="20"/>
      <c r="AI539" s="20"/>
      <c r="AJ539" s="20"/>
      <c r="AK539" s="20"/>
      <c r="AL539" s="20"/>
      <c r="AN539" s="14"/>
    </row>
    <row r="540" spans="2:40" s="13" customFormat="1" ht="15">
      <c r="B540" s="31"/>
      <c r="C540" s="31"/>
      <c r="D540" s="31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8"/>
      <c r="P540" s="39"/>
      <c r="Q540" s="39"/>
      <c r="R540" s="39"/>
      <c r="S540" s="39"/>
      <c r="T540" s="39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20"/>
      <c r="AG540" s="55"/>
      <c r="AH540" s="20"/>
      <c r="AI540" s="20"/>
      <c r="AJ540" s="20"/>
      <c r="AK540" s="20"/>
      <c r="AL540" s="20"/>
      <c r="AN540" s="14"/>
    </row>
    <row r="541" spans="2:40" s="13" customFormat="1" ht="15">
      <c r="B541" s="31"/>
      <c r="C541" s="31"/>
      <c r="D541" s="31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18"/>
      <c r="P541" s="39"/>
      <c r="Q541" s="39"/>
      <c r="R541" s="39"/>
      <c r="S541" s="39"/>
      <c r="T541" s="39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20"/>
      <c r="AG541" s="55"/>
      <c r="AH541" s="20"/>
      <c r="AI541" s="20"/>
      <c r="AJ541" s="20"/>
      <c r="AK541" s="20"/>
      <c r="AL541" s="20"/>
      <c r="AN541" s="14"/>
    </row>
    <row r="542" spans="2:40" s="13" customFormat="1" ht="15">
      <c r="B542" s="31"/>
      <c r="C542" s="31"/>
      <c r="D542" s="31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8"/>
      <c r="P542" s="39"/>
      <c r="Q542" s="39"/>
      <c r="R542" s="39"/>
      <c r="S542" s="39"/>
      <c r="T542" s="39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20"/>
      <c r="AG542" s="55"/>
      <c r="AH542" s="20"/>
      <c r="AI542" s="20"/>
      <c r="AJ542" s="20"/>
      <c r="AK542" s="20"/>
      <c r="AL542" s="20"/>
      <c r="AN542" s="14"/>
    </row>
    <row r="543" spans="2:40" s="13" customFormat="1" ht="15">
      <c r="B543" s="31"/>
      <c r="C543" s="31"/>
      <c r="D543" s="31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18"/>
      <c r="P543" s="39"/>
      <c r="Q543" s="39"/>
      <c r="R543" s="39"/>
      <c r="S543" s="39"/>
      <c r="T543" s="39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20"/>
      <c r="AG543" s="55"/>
      <c r="AH543" s="20"/>
      <c r="AI543" s="20"/>
      <c r="AJ543" s="20"/>
      <c r="AK543" s="20"/>
      <c r="AL543" s="20"/>
      <c r="AN543" s="14"/>
    </row>
    <row r="544" spans="2:40" s="13" customFormat="1" ht="15">
      <c r="B544" s="31"/>
      <c r="C544" s="31"/>
      <c r="D544" s="31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8"/>
      <c r="P544" s="39"/>
      <c r="Q544" s="39"/>
      <c r="R544" s="39"/>
      <c r="S544" s="39"/>
      <c r="T544" s="39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20"/>
      <c r="AG544" s="55"/>
      <c r="AH544" s="20"/>
      <c r="AI544" s="20"/>
      <c r="AJ544" s="20"/>
      <c r="AK544" s="20"/>
      <c r="AL544" s="20"/>
      <c r="AN544" s="14"/>
    </row>
    <row r="545" spans="2:40" s="13" customFormat="1" ht="15">
      <c r="B545" s="31"/>
      <c r="C545" s="31"/>
      <c r="D545" s="31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18"/>
      <c r="P545" s="39"/>
      <c r="Q545" s="39"/>
      <c r="R545" s="39"/>
      <c r="S545" s="39"/>
      <c r="T545" s="39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20"/>
      <c r="AG545" s="55"/>
      <c r="AH545" s="20"/>
      <c r="AI545" s="20"/>
      <c r="AJ545" s="20"/>
      <c r="AK545" s="20"/>
      <c r="AL545" s="20"/>
      <c r="AN545" s="14"/>
    </row>
    <row r="546" spans="2:40" s="13" customFormat="1" ht="15">
      <c r="B546" s="31"/>
      <c r="C546" s="31"/>
      <c r="D546" s="31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8"/>
      <c r="P546" s="39"/>
      <c r="Q546" s="39"/>
      <c r="R546" s="39"/>
      <c r="S546" s="39"/>
      <c r="T546" s="39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20"/>
      <c r="AG546" s="55"/>
      <c r="AH546" s="20"/>
      <c r="AI546" s="20"/>
      <c r="AJ546" s="20"/>
      <c r="AK546" s="20"/>
      <c r="AL546" s="20"/>
      <c r="AN546" s="14"/>
    </row>
    <row r="547" spans="2:40" s="13" customFormat="1" ht="15">
      <c r="B547" s="31"/>
      <c r="C547" s="31"/>
      <c r="D547" s="31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18"/>
      <c r="P547" s="39"/>
      <c r="Q547" s="39"/>
      <c r="R547" s="39"/>
      <c r="S547" s="39"/>
      <c r="T547" s="39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20"/>
      <c r="AG547" s="55"/>
      <c r="AH547" s="20"/>
      <c r="AI547" s="20"/>
      <c r="AJ547" s="20"/>
      <c r="AK547" s="20"/>
      <c r="AL547" s="20"/>
      <c r="AN547" s="14"/>
    </row>
    <row r="548" spans="2:40" s="13" customFormat="1" ht="15">
      <c r="B548" s="31"/>
      <c r="C548" s="31"/>
      <c r="D548" s="31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8"/>
      <c r="P548" s="39"/>
      <c r="Q548" s="39"/>
      <c r="R548" s="39"/>
      <c r="S548" s="39"/>
      <c r="T548" s="39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20"/>
      <c r="AG548" s="55"/>
      <c r="AH548" s="20"/>
      <c r="AI548" s="20"/>
      <c r="AJ548" s="20"/>
      <c r="AK548" s="20"/>
      <c r="AL548" s="20"/>
      <c r="AN548" s="14"/>
    </row>
    <row r="549" spans="2:40" s="13" customFormat="1" ht="15">
      <c r="B549" s="31"/>
      <c r="C549" s="31"/>
      <c r="D549" s="31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18"/>
      <c r="P549" s="39"/>
      <c r="Q549" s="39"/>
      <c r="R549" s="39"/>
      <c r="S549" s="39"/>
      <c r="T549" s="39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20"/>
      <c r="AG549" s="55"/>
      <c r="AH549" s="20"/>
      <c r="AI549" s="20"/>
      <c r="AJ549" s="20"/>
      <c r="AK549" s="20"/>
      <c r="AL549" s="20"/>
      <c r="AN549" s="14"/>
    </row>
    <row r="550" spans="2:40" s="13" customFormat="1" ht="15">
      <c r="B550" s="31"/>
      <c r="C550" s="31"/>
      <c r="D550" s="31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8"/>
      <c r="P550" s="39"/>
      <c r="Q550" s="39"/>
      <c r="R550" s="39"/>
      <c r="S550" s="39"/>
      <c r="T550" s="39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20"/>
      <c r="AG550" s="55"/>
      <c r="AH550" s="20"/>
      <c r="AI550" s="20"/>
      <c r="AJ550" s="20"/>
      <c r="AK550" s="20"/>
      <c r="AL550" s="20"/>
      <c r="AN550" s="14"/>
    </row>
    <row r="551" spans="2:40" s="13" customFormat="1" ht="15">
      <c r="B551" s="31"/>
      <c r="C551" s="31"/>
      <c r="D551" s="31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18"/>
      <c r="P551" s="39"/>
      <c r="Q551" s="39"/>
      <c r="R551" s="39"/>
      <c r="S551" s="39"/>
      <c r="T551" s="39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20"/>
      <c r="AG551" s="55"/>
      <c r="AH551" s="20"/>
      <c r="AI551" s="20"/>
      <c r="AJ551" s="20"/>
      <c r="AK551" s="20"/>
      <c r="AL551" s="20"/>
      <c r="AN551" s="14"/>
    </row>
    <row r="552" spans="2:40" s="13" customFormat="1" ht="15">
      <c r="B552" s="31"/>
      <c r="C552" s="31"/>
      <c r="D552" s="31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8"/>
      <c r="P552" s="39"/>
      <c r="Q552" s="39"/>
      <c r="R552" s="39"/>
      <c r="S552" s="39"/>
      <c r="T552" s="39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20"/>
      <c r="AG552" s="55"/>
      <c r="AH552" s="20"/>
      <c r="AI552" s="20"/>
      <c r="AJ552" s="20"/>
      <c r="AK552" s="20"/>
      <c r="AL552" s="20"/>
      <c r="AN552" s="14"/>
    </row>
    <row r="553" spans="2:40" s="13" customFormat="1" ht="15">
      <c r="B553" s="31"/>
      <c r="C553" s="31"/>
      <c r="D553" s="31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18"/>
      <c r="P553" s="39"/>
      <c r="Q553" s="39"/>
      <c r="R553" s="39"/>
      <c r="S553" s="39"/>
      <c r="T553" s="39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20"/>
      <c r="AG553" s="55"/>
      <c r="AH553" s="20"/>
      <c r="AI553" s="20"/>
      <c r="AJ553" s="20"/>
      <c r="AK553" s="20"/>
      <c r="AL553" s="20"/>
      <c r="AN553" s="14"/>
    </row>
    <row r="554" spans="2:40" s="13" customFormat="1" ht="15">
      <c r="B554" s="31"/>
      <c r="C554" s="31"/>
      <c r="D554" s="31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8"/>
      <c r="P554" s="39"/>
      <c r="Q554" s="39"/>
      <c r="R554" s="39"/>
      <c r="S554" s="39"/>
      <c r="T554" s="39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20"/>
      <c r="AG554" s="55"/>
      <c r="AH554" s="20"/>
      <c r="AI554" s="20"/>
      <c r="AJ554" s="20"/>
      <c r="AK554" s="20"/>
      <c r="AL554" s="20"/>
      <c r="AN554" s="14"/>
    </row>
    <row r="555" spans="2:40" s="13" customFormat="1" ht="15">
      <c r="B555" s="31"/>
      <c r="C555" s="31"/>
      <c r="D555" s="31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18"/>
      <c r="P555" s="39"/>
      <c r="Q555" s="39"/>
      <c r="R555" s="39"/>
      <c r="S555" s="39"/>
      <c r="T555" s="39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20"/>
      <c r="AG555" s="55"/>
      <c r="AH555" s="20"/>
      <c r="AI555" s="20"/>
      <c r="AJ555" s="20"/>
      <c r="AK555" s="20"/>
      <c r="AL555" s="20"/>
      <c r="AN555" s="14"/>
    </row>
    <row r="556" spans="2:40" s="13" customFormat="1" ht="15">
      <c r="B556" s="31"/>
      <c r="C556" s="31"/>
      <c r="D556" s="31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8"/>
      <c r="P556" s="39"/>
      <c r="Q556" s="39"/>
      <c r="R556" s="39"/>
      <c r="S556" s="39"/>
      <c r="T556" s="39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20"/>
      <c r="AG556" s="55"/>
      <c r="AH556" s="20"/>
      <c r="AI556" s="20"/>
      <c r="AJ556" s="20"/>
      <c r="AK556" s="20"/>
      <c r="AL556" s="20"/>
      <c r="AN556" s="14"/>
    </row>
    <row r="557" spans="2:40" s="13" customFormat="1" ht="15">
      <c r="B557" s="31"/>
      <c r="C557" s="31"/>
      <c r="D557" s="31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18"/>
      <c r="P557" s="39"/>
      <c r="Q557" s="39"/>
      <c r="R557" s="39"/>
      <c r="S557" s="39"/>
      <c r="T557" s="39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20"/>
      <c r="AG557" s="55"/>
      <c r="AH557" s="20"/>
      <c r="AI557" s="20"/>
      <c r="AJ557" s="20"/>
      <c r="AK557" s="20"/>
      <c r="AL557" s="20"/>
      <c r="AN557" s="14"/>
    </row>
    <row r="558" spans="2:40" s="13" customFormat="1" ht="15">
      <c r="B558" s="31"/>
      <c r="C558" s="31"/>
      <c r="D558" s="31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8"/>
      <c r="P558" s="39"/>
      <c r="Q558" s="39"/>
      <c r="R558" s="39"/>
      <c r="S558" s="39"/>
      <c r="T558" s="39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20"/>
      <c r="AG558" s="55"/>
      <c r="AH558" s="20"/>
      <c r="AI558" s="20"/>
      <c r="AJ558" s="20"/>
      <c r="AK558" s="20"/>
      <c r="AL558" s="20"/>
      <c r="AN558" s="14"/>
    </row>
    <row r="559" spans="2:40" s="13" customFormat="1" ht="15">
      <c r="B559" s="31"/>
      <c r="C559" s="31"/>
      <c r="D559" s="31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18"/>
      <c r="P559" s="39"/>
      <c r="Q559" s="39"/>
      <c r="R559" s="39"/>
      <c r="S559" s="39"/>
      <c r="T559" s="39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20"/>
      <c r="AG559" s="55"/>
      <c r="AH559" s="20"/>
      <c r="AI559" s="20"/>
      <c r="AJ559" s="20"/>
      <c r="AK559" s="20"/>
      <c r="AL559" s="20"/>
      <c r="AN559" s="14"/>
    </row>
    <row r="560" spans="2:40" s="13" customFormat="1" ht="15">
      <c r="B560" s="31"/>
      <c r="C560" s="31"/>
      <c r="D560" s="31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8"/>
      <c r="P560" s="39"/>
      <c r="Q560" s="39"/>
      <c r="R560" s="39"/>
      <c r="S560" s="39"/>
      <c r="T560" s="39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20"/>
      <c r="AG560" s="55"/>
      <c r="AH560" s="20"/>
      <c r="AI560" s="20"/>
      <c r="AJ560" s="20"/>
      <c r="AK560" s="20"/>
      <c r="AL560" s="20"/>
      <c r="AN560" s="14"/>
    </row>
    <row r="561" spans="2:40" s="13" customFormat="1" ht="15">
      <c r="B561" s="31"/>
      <c r="C561" s="31"/>
      <c r="D561" s="31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18"/>
      <c r="P561" s="39"/>
      <c r="Q561" s="39"/>
      <c r="R561" s="39"/>
      <c r="S561" s="39"/>
      <c r="T561" s="39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20"/>
      <c r="AG561" s="55"/>
      <c r="AH561" s="20"/>
      <c r="AI561" s="20"/>
      <c r="AJ561" s="20"/>
      <c r="AK561" s="20"/>
      <c r="AL561" s="20"/>
      <c r="AN561" s="14"/>
    </row>
    <row r="562" spans="2:40" s="13" customFormat="1" ht="15">
      <c r="B562" s="31"/>
      <c r="C562" s="31"/>
      <c r="D562" s="31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8"/>
      <c r="P562" s="39"/>
      <c r="Q562" s="39"/>
      <c r="R562" s="39"/>
      <c r="S562" s="39"/>
      <c r="T562" s="39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20"/>
      <c r="AG562" s="55"/>
      <c r="AH562" s="20"/>
      <c r="AI562" s="20"/>
      <c r="AJ562" s="20"/>
      <c r="AK562" s="20"/>
      <c r="AL562" s="20"/>
      <c r="AN562" s="14"/>
    </row>
    <row r="563" spans="2:40" s="13" customFormat="1" ht="15">
      <c r="B563" s="31"/>
      <c r="C563" s="31"/>
      <c r="D563" s="31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18"/>
      <c r="P563" s="39"/>
      <c r="Q563" s="39"/>
      <c r="R563" s="39"/>
      <c r="S563" s="39"/>
      <c r="T563" s="39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20"/>
      <c r="AG563" s="55"/>
      <c r="AH563" s="20"/>
      <c r="AI563" s="20"/>
      <c r="AJ563" s="20"/>
      <c r="AK563" s="20"/>
      <c r="AL563" s="20"/>
      <c r="AN563" s="14"/>
    </row>
    <row r="564" spans="2:40" s="13" customFormat="1" ht="15">
      <c r="B564" s="31"/>
      <c r="C564" s="31"/>
      <c r="D564" s="31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8"/>
      <c r="P564" s="39"/>
      <c r="Q564" s="39"/>
      <c r="R564" s="39"/>
      <c r="S564" s="39"/>
      <c r="T564" s="39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20"/>
      <c r="AG564" s="55"/>
      <c r="AH564" s="20"/>
      <c r="AI564" s="20"/>
      <c r="AJ564" s="20"/>
      <c r="AK564" s="20"/>
      <c r="AL564" s="20"/>
      <c r="AN564" s="14"/>
    </row>
    <row r="565" spans="2:40" s="13" customFormat="1" ht="15">
      <c r="B565" s="31"/>
      <c r="C565" s="31"/>
      <c r="D565" s="31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18"/>
      <c r="P565" s="39"/>
      <c r="Q565" s="39"/>
      <c r="R565" s="39"/>
      <c r="S565" s="39"/>
      <c r="T565" s="39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20"/>
      <c r="AG565" s="55"/>
      <c r="AH565" s="20"/>
      <c r="AI565" s="20"/>
      <c r="AJ565" s="20"/>
      <c r="AK565" s="20"/>
      <c r="AL565" s="20"/>
      <c r="AN565" s="14"/>
    </row>
    <row r="566" spans="2:40" s="13" customFormat="1" ht="15">
      <c r="B566" s="31"/>
      <c r="C566" s="31"/>
      <c r="D566" s="31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8"/>
      <c r="P566" s="39"/>
      <c r="Q566" s="39"/>
      <c r="R566" s="39"/>
      <c r="S566" s="39"/>
      <c r="T566" s="39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20"/>
      <c r="AG566" s="55"/>
      <c r="AH566" s="20"/>
      <c r="AI566" s="20"/>
      <c r="AJ566" s="20"/>
      <c r="AK566" s="20"/>
      <c r="AL566" s="20"/>
      <c r="AN566" s="14"/>
    </row>
  </sheetData>
  <sheetProtection password="F4F0" sheet="1" selectLockedCells="1"/>
  <mergeCells count="5">
    <mergeCell ref="R2:T2"/>
    <mergeCell ref="A1:D1"/>
    <mergeCell ref="A20:D20"/>
    <mergeCell ref="E15:O18"/>
    <mergeCell ref="E31:N31"/>
  </mergeCells>
  <conditionalFormatting sqref="O3:O13 B15 B31">
    <cfRule type="cellIs" priority="9" dxfId="4" operator="lessThan" stopIfTrue="1">
      <formula>0</formula>
    </cfRule>
    <cfRule type="cellIs" priority="10" dxfId="5" operator="greaterThan" stopIfTrue="1">
      <formula>0</formula>
    </cfRule>
  </conditionalFormatting>
  <conditionalFormatting sqref="O22:O29">
    <cfRule type="cellIs" priority="5" dxfId="5" operator="greaterThan" stopIfTrue="1">
      <formula>0</formula>
    </cfRule>
    <cfRule type="cellIs" priority="6" dxfId="4" operator="lessThan" stopIfTrue="1">
      <formula>0</formula>
    </cfRule>
  </conditionalFormatting>
  <dataValidations count="9">
    <dataValidation type="list" allowBlank="1" showInputMessage="1" showErrorMessage="1" sqref="G3:G13 G22:G29">
      <formula1>resultats</formula1>
    </dataValidation>
    <dataValidation type="list" allowBlank="1" showInputMessage="1" showErrorMessage="1" sqref="E3:E13 E22:E29">
      <formula1>cap</formula1>
    </dataValidation>
    <dataValidation type="list" allowBlank="1" showInputMessage="1" showErrorMessage="1" sqref="H3:H13 H22:H29">
      <formula1>def</formula1>
    </dataValidation>
    <dataValidation type="list" allowBlank="1" showInputMessage="1" showErrorMessage="1" sqref="M3:M13 M22:M29">
      <formula1>ht</formula1>
    </dataValidation>
    <dataValidation type="list" allowBlank="1" showInputMessage="1" showErrorMessage="1" sqref="N3:N13 N22:N29">
      <formula1>csc</formula1>
    </dataValidation>
    <dataValidation type="list" allowBlank="1" showInputMessage="1" showErrorMessage="1" sqref="A28:A29 A11:A13">
      <formula1>attaquants</formula1>
    </dataValidation>
    <dataValidation type="list" allowBlank="1" showInputMessage="1" showErrorMessage="1" sqref="A8:A10 A26:A27">
      <formula1>milieu</formula1>
    </dataValidation>
    <dataValidation type="list" allowBlank="1" showInputMessage="1" showErrorMessage="1" sqref="A4:A7 A24:A25">
      <formula1>defenseurs</formula1>
    </dataValidation>
    <dataValidation type="list" allowBlank="1" showInputMessage="1" showErrorMessage="1" sqref="A3 A22:A23">
      <formula1>gardiens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theme="9" tint="-0.24997000396251678"/>
  </sheetPr>
  <dimension ref="A2:D19"/>
  <sheetViews>
    <sheetView zoomScalePageLayoutView="0" workbookViewId="0" topLeftCell="A1">
      <selection activeCell="H15" sqref="H15"/>
    </sheetView>
  </sheetViews>
  <sheetFormatPr defaultColWidth="11.421875" defaultRowHeight="15"/>
  <sheetData>
    <row r="2" spans="1:4" ht="21">
      <c r="A2" s="62" t="s">
        <v>736</v>
      </c>
      <c r="D2" t="s">
        <v>1013</v>
      </c>
    </row>
    <row r="4" ht="15">
      <c r="A4" s="60" t="s">
        <v>660</v>
      </c>
    </row>
    <row r="5" ht="15">
      <c r="A5" s="61" t="s">
        <v>471</v>
      </c>
    </row>
    <row r="7" ht="15">
      <c r="A7" t="s">
        <v>737</v>
      </c>
    </row>
    <row r="8" ht="15">
      <c r="A8" t="s">
        <v>738</v>
      </c>
    </row>
    <row r="9" ht="6" customHeight="1"/>
    <row r="10" ht="15">
      <c r="A10" s="61" t="s">
        <v>472</v>
      </c>
    </row>
    <row r="11" ht="15">
      <c r="A11" t="s">
        <v>739</v>
      </c>
    </row>
    <row r="12" ht="15">
      <c r="A12" t="s">
        <v>740</v>
      </c>
    </row>
    <row r="13" ht="20.25" customHeight="1"/>
    <row r="14" ht="7.5" customHeight="1">
      <c r="A14" s="57"/>
    </row>
    <row r="15" spans="1:3" ht="18.75">
      <c r="A15" t="s">
        <v>1012</v>
      </c>
      <c r="C15" s="58"/>
    </row>
    <row r="16" spans="1:3" ht="18.75">
      <c r="A16" s="71" t="s">
        <v>1014</v>
      </c>
      <c r="C16" s="58"/>
    </row>
    <row r="17" ht="15">
      <c r="A17" s="71" t="s">
        <v>1015</v>
      </c>
    </row>
    <row r="18" ht="15">
      <c r="A18" s="56" t="s">
        <v>473</v>
      </c>
    </row>
    <row r="19" ht="15">
      <c r="B19" t="s">
        <v>661</v>
      </c>
    </row>
  </sheetData>
  <sheetProtection password="F4F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562"/>
  <sheetViews>
    <sheetView zoomScalePageLayoutView="0" workbookViewId="0" topLeftCell="A539">
      <selection activeCell="F558" sqref="F558"/>
    </sheetView>
  </sheetViews>
  <sheetFormatPr defaultColWidth="11.421875" defaultRowHeight="15"/>
  <cols>
    <col min="1" max="1" width="17.28125" style="2" bestFit="1" customWidth="1"/>
    <col min="2" max="2" width="22.00390625" style="2" bestFit="1" customWidth="1"/>
    <col min="3" max="3" width="9.140625" style="2" bestFit="1" customWidth="1"/>
    <col min="4" max="4" width="11.7109375" style="2" bestFit="1" customWidth="1"/>
  </cols>
  <sheetData>
    <row r="1" spans="1:4" ht="15">
      <c r="A1" s="22" t="s">
        <v>138</v>
      </c>
      <c r="B1" s="22" t="s">
        <v>164</v>
      </c>
      <c r="C1" s="22" t="s">
        <v>149</v>
      </c>
      <c r="D1" s="22" t="s">
        <v>165</v>
      </c>
    </row>
    <row r="2" spans="1:4" ht="15">
      <c r="A2" s="2" t="s">
        <v>223</v>
      </c>
      <c r="B2" s="2" t="s">
        <v>102</v>
      </c>
      <c r="C2" s="2" t="s">
        <v>1</v>
      </c>
      <c r="D2" s="2" t="s">
        <v>191</v>
      </c>
    </row>
    <row r="3" spans="1:4" ht="15">
      <c r="A3" s="2" t="s">
        <v>203</v>
      </c>
      <c r="B3" s="2" t="s">
        <v>84</v>
      </c>
      <c r="C3" s="2" t="s">
        <v>1</v>
      </c>
      <c r="D3" s="2" t="s">
        <v>200</v>
      </c>
    </row>
    <row r="4" spans="1:4" ht="15">
      <c r="A4" s="2" t="s">
        <v>520</v>
      </c>
      <c r="B4" s="2" t="s">
        <v>517</v>
      </c>
      <c r="C4" s="2" t="s">
        <v>1</v>
      </c>
      <c r="D4" s="2" t="s">
        <v>213</v>
      </c>
    </row>
    <row r="5" spans="1:4" ht="15">
      <c r="A5" s="2" t="s">
        <v>389</v>
      </c>
      <c r="B5" s="2" t="s">
        <v>67</v>
      </c>
      <c r="C5" s="2" t="s">
        <v>1</v>
      </c>
      <c r="D5" s="2" t="s">
        <v>191</v>
      </c>
    </row>
    <row r="6" spans="1:4" ht="15">
      <c r="A6" s="2" t="s">
        <v>749</v>
      </c>
      <c r="B6" s="2" t="s">
        <v>306</v>
      </c>
      <c r="C6" s="2" t="s">
        <v>1</v>
      </c>
      <c r="D6" s="2" t="s">
        <v>750</v>
      </c>
    </row>
    <row r="7" spans="1:4" ht="15">
      <c r="A7" s="2" t="s">
        <v>756</v>
      </c>
      <c r="B7" s="2" t="s">
        <v>757</v>
      </c>
      <c r="C7" s="2" t="s">
        <v>1</v>
      </c>
      <c r="D7" s="2" t="s">
        <v>748</v>
      </c>
    </row>
    <row r="8" spans="1:4" ht="15">
      <c r="A8" s="2" t="s">
        <v>763</v>
      </c>
      <c r="B8" s="2" t="s">
        <v>74</v>
      </c>
      <c r="C8" s="2" t="s">
        <v>1</v>
      </c>
      <c r="D8" s="2" t="s">
        <v>205</v>
      </c>
    </row>
    <row r="9" spans="1:4" ht="15">
      <c r="A9" s="2" t="s">
        <v>764</v>
      </c>
      <c r="B9" s="2" t="s">
        <v>765</v>
      </c>
      <c r="C9" s="2" t="s">
        <v>1</v>
      </c>
      <c r="D9" s="2" t="s">
        <v>522</v>
      </c>
    </row>
    <row r="10" spans="1:4" ht="15">
      <c r="A10" s="2" t="s">
        <v>768</v>
      </c>
      <c r="B10" s="2" t="s">
        <v>199</v>
      </c>
      <c r="C10" s="2" t="s">
        <v>1</v>
      </c>
      <c r="D10" s="2" t="s">
        <v>198</v>
      </c>
    </row>
    <row r="11" spans="1:4" ht="15">
      <c r="A11" s="2" t="s">
        <v>768</v>
      </c>
      <c r="B11" s="2" t="s">
        <v>74</v>
      </c>
      <c r="C11" s="2" t="s">
        <v>1</v>
      </c>
      <c r="D11" s="2" t="s">
        <v>198</v>
      </c>
    </row>
    <row r="12" spans="1:4" ht="15">
      <c r="A12" s="2" t="s">
        <v>769</v>
      </c>
      <c r="B12" s="2" t="s">
        <v>521</v>
      </c>
      <c r="C12" s="2" t="s">
        <v>1</v>
      </c>
      <c r="D12" s="2" t="s">
        <v>522</v>
      </c>
    </row>
    <row r="13" spans="1:4" ht="15">
      <c r="A13" s="2" t="s">
        <v>492</v>
      </c>
      <c r="B13" s="2" t="s">
        <v>40</v>
      </c>
      <c r="C13" s="2" t="s">
        <v>1</v>
      </c>
      <c r="D13" s="2" t="s">
        <v>532</v>
      </c>
    </row>
    <row r="14" spans="1:4" ht="15">
      <c r="A14" s="2" t="s">
        <v>390</v>
      </c>
      <c r="B14" s="2" t="s">
        <v>391</v>
      </c>
      <c r="C14" s="2" t="s">
        <v>1</v>
      </c>
      <c r="D14" s="2" t="s">
        <v>224</v>
      </c>
    </row>
    <row r="15" spans="1:4" ht="15">
      <c r="A15" s="2" t="s">
        <v>523</v>
      </c>
      <c r="B15" s="2" t="s">
        <v>18</v>
      </c>
      <c r="C15" s="2" t="s">
        <v>1</v>
      </c>
      <c r="D15" s="2" t="s">
        <v>205</v>
      </c>
    </row>
    <row r="16" spans="1:4" ht="15">
      <c r="A16" s="2" t="s">
        <v>218</v>
      </c>
      <c r="B16" s="2" t="s">
        <v>11</v>
      </c>
      <c r="C16" s="2" t="s">
        <v>1</v>
      </c>
      <c r="D16" s="2" t="s">
        <v>215</v>
      </c>
    </row>
    <row r="17" spans="1:4" ht="15">
      <c r="A17" s="2" t="s">
        <v>204</v>
      </c>
      <c r="B17" s="2" t="s">
        <v>104</v>
      </c>
      <c r="C17" s="2" t="s">
        <v>1</v>
      </c>
      <c r="D17" s="2" t="s">
        <v>200</v>
      </c>
    </row>
    <row r="18" spans="1:4" ht="15">
      <c r="A18" s="2" t="s">
        <v>773</v>
      </c>
      <c r="B18" s="2" t="s">
        <v>518</v>
      </c>
      <c r="C18" s="2" t="s">
        <v>1</v>
      </c>
      <c r="D18" s="2" t="s">
        <v>748</v>
      </c>
    </row>
    <row r="19" spans="1:4" ht="15">
      <c r="A19" s="2" t="s">
        <v>776</v>
      </c>
      <c r="B19" s="2" t="s">
        <v>777</v>
      </c>
      <c r="C19" s="2" t="s">
        <v>1</v>
      </c>
      <c r="D19" s="2" t="s">
        <v>743</v>
      </c>
    </row>
    <row r="20" spans="1:4" ht="15">
      <c r="A20" s="2" t="s">
        <v>455</v>
      </c>
      <c r="B20" s="2" t="s">
        <v>86</v>
      </c>
      <c r="C20" s="2" t="s">
        <v>1</v>
      </c>
      <c r="D20" s="2" t="s">
        <v>205</v>
      </c>
    </row>
    <row r="21" spans="1:4" ht="15">
      <c r="A21" s="2" t="s">
        <v>613</v>
      </c>
      <c r="B21" s="2" t="s">
        <v>614</v>
      </c>
      <c r="C21" s="2" t="s">
        <v>1</v>
      </c>
      <c r="D21" s="2" t="s">
        <v>474</v>
      </c>
    </row>
    <row r="22" spans="1:4" ht="15">
      <c r="A22" s="2" t="s">
        <v>185</v>
      </c>
      <c r="B22" s="2" t="s">
        <v>29</v>
      </c>
      <c r="C22" s="2" t="s">
        <v>1</v>
      </c>
      <c r="D22" s="2" t="s">
        <v>181</v>
      </c>
    </row>
    <row r="23" spans="1:4" ht="15">
      <c r="A23" s="2" t="s">
        <v>392</v>
      </c>
      <c r="B23" s="2" t="s">
        <v>64</v>
      </c>
      <c r="C23" s="2" t="s">
        <v>1</v>
      </c>
      <c r="D23" s="2" t="s">
        <v>221</v>
      </c>
    </row>
    <row r="24" spans="1:4" ht="15">
      <c r="A24" s="2" t="s">
        <v>358</v>
      </c>
      <c r="B24" s="2" t="s">
        <v>359</v>
      </c>
      <c r="C24" s="2" t="s">
        <v>1</v>
      </c>
      <c r="D24" s="2" t="s">
        <v>221</v>
      </c>
    </row>
    <row r="25" spans="1:4" ht="15">
      <c r="A25" s="2" t="s">
        <v>524</v>
      </c>
      <c r="B25" s="2" t="s">
        <v>132</v>
      </c>
      <c r="C25" s="2" t="s">
        <v>1</v>
      </c>
      <c r="D25" s="2" t="s">
        <v>193</v>
      </c>
    </row>
    <row r="26" spans="1:4" ht="15">
      <c r="A26" s="2" t="s">
        <v>393</v>
      </c>
      <c r="B26" s="2" t="s">
        <v>91</v>
      </c>
      <c r="C26" s="2" t="s">
        <v>1</v>
      </c>
      <c r="D26" s="2" t="s">
        <v>388</v>
      </c>
    </row>
    <row r="27" spans="1:4" ht="15">
      <c r="A27" s="2" t="s">
        <v>525</v>
      </c>
      <c r="B27" s="2" t="s">
        <v>526</v>
      </c>
      <c r="C27" s="2" t="s">
        <v>1</v>
      </c>
      <c r="D27" s="2" t="s">
        <v>205</v>
      </c>
    </row>
    <row r="28" spans="1:4" ht="15">
      <c r="A28" s="2" t="s">
        <v>662</v>
      </c>
      <c r="B28" s="2" t="s">
        <v>663</v>
      </c>
      <c r="C28" s="2" t="s">
        <v>1</v>
      </c>
      <c r="D28" s="2" t="s">
        <v>213</v>
      </c>
    </row>
    <row r="29" spans="1:4" ht="15">
      <c r="A29" s="2" t="s">
        <v>194</v>
      </c>
      <c r="B29" s="2" t="s">
        <v>60</v>
      </c>
      <c r="C29" s="2" t="s">
        <v>1</v>
      </c>
      <c r="D29" s="2" t="s">
        <v>193</v>
      </c>
    </row>
    <row r="30" spans="1:4" ht="15">
      <c r="A30" s="2" t="s">
        <v>114</v>
      </c>
      <c r="B30" s="2" t="s">
        <v>394</v>
      </c>
      <c r="C30" s="2" t="s">
        <v>1</v>
      </c>
      <c r="D30" s="2" t="s">
        <v>532</v>
      </c>
    </row>
    <row r="31" spans="1:4" ht="15">
      <c r="A31" s="2" t="s">
        <v>219</v>
      </c>
      <c r="B31" s="2" t="s">
        <v>30</v>
      </c>
      <c r="C31" s="2" t="s">
        <v>1</v>
      </c>
      <c r="D31" s="2" t="s">
        <v>215</v>
      </c>
    </row>
    <row r="32" spans="1:4" ht="15">
      <c r="A32" s="2" t="s">
        <v>395</v>
      </c>
      <c r="B32" s="2" t="s">
        <v>211</v>
      </c>
      <c r="C32" s="2" t="s">
        <v>1</v>
      </c>
      <c r="D32" s="2" t="s">
        <v>215</v>
      </c>
    </row>
    <row r="33" spans="1:4" ht="15">
      <c r="A33" s="2" t="s">
        <v>395</v>
      </c>
      <c r="B33" s="2" t="s">
        <v>9</v>
      </c>
      <c r="C33" s="2" t="s">
        <v>1</v>
      </c>
      <c r="D33" s="2" t="s">
        <v>200</v>
      </c>
    </row>
    <row r="34" spans="1:4" ht="15">
      <c r="A34" s="2" t="s">
        <v>790</v>
      </c>
      <c r="B34" s="2" t="s">
        <v>791</v>
      </c>
      <c r="C34" s="2" t="s">
        <v>1</v>
      </c>
      <c r="D34" s="2" t="s">
        <v>207</v>
      </c>
    </row>
    <row r="35" spans="1:4" ht="15">
      <c r="A35" s="2" t="s">
        <v>527</v>
      </c>
      <c r="B35" s="2" t="s">
        <v>80</v>
      </c>
      <c r="C35" s="2" t="s">
        <v>1</v>
      </c>
      <c r="D35" s="2" t="s">
        <v>522</v>
      </c>
    </row>
    <row r="36" spans="1:4" ht="15">
      <c r="A36" s="2" t="s">
        <v>800</v>
      </c>
      <c r="B36" s="2" t="s">
        <v>620</v>
      </c>
      <c r="C36" s="2" t="s">
        <v>1</v>
      </c>
      <c r="D36" s="2" t="s">
        <v>205</v>
      </c>
    </row>
    <row r="37" spans="1:4" ht="15">
      <c r="A37" s="2" t="s">
        <v>180</v>
      </c>
      <c r="B37" s="2" t="s">
        <v>76</v>
      </c>
      <c r="C37" s="2" t="s">
        <v>1</v>
      </c>
      <c r="D37" s="2" t="s">
        <v>215</v>
      </c>
    </row>
    <row r="38" spans="1:4" ht="15">
      <c r="A38" s="2" t="s">
        <v>528</v>
      </c>
      <c r="B38" s="2" t="s">
        <v>80</v>
      </c>
      <c r="C38" s="2" t="s">
        <v>1</v>
      </c>
      <c r="D38" s="2" t="s">
        <v>522</v>
      </c>
    </row>
    <row r="39" spans="1:4" ht="15">
      <c r="A39" s="2" t="s">
        <v>529</v>
      </c>
      <c r="B39" s="2" t="s">
        <v>530</v>
      </c>
      <c r="C39" s="2" t="s">
        <v>1</v>
      </c>
      <c r="D39" s="2" t="s">
        <v>205</v>
      </c>
    </row>
    <row r="40" spans="1:4" ht="15">
      <c r="A40" s="2" t="s">
        <v>190</v>
      </c>
      <c r="B40" s="2" t="s">
        <v>134</v>
      </c>
      <c r="C40" s="2" t="s">
        <v>1</v>
      </c>
      <c r="D40" s="2" t="s">
        <v>189</v>
      </c>
    </row>
    <row r="41" spans="1:4" ht="15">
      <c r="A41" s="2" t="s">
        <v>688</v>
      </c>
      <c r="B41" s="2" t="s">
        <v>17</v>
      </c>
      <c r="C41" s="2" t="s">
        <v>1</v>
      </c>
      <c r="D41" s="2" t="s">
        <v>522</v>
      </c>
    </row>
    <row r="42" spans="1:4" ht="15">
      <c r="A42" s="2" t="s">
        <v>183</v>
      </c>
      <c r="B42" s="2" t="s">
        <v>184</v>
      </c>
      <c r="C42" s="2" t="s">
        <v>1</v>
      </c>
      <c r="D42" s="2" t="s">
        <v>181</v>
      </c>
    </row>
    <row r="43" spans="1:4" ht="15">
      <c r="A43" s="2" t="s">
        <v>625</v>
      </c>
      <c r="B43" s="2" t="s">
        <v>376</v>
      </c>
      <c r="C43" s="2" t="s">
        <v>1</v>
      </c>
      <c r="D43" s="2" t="s">
        <v>210</v>
      </c>
    </row>
    <row r="44" spans="1:4" ht="15">
      <c r="A44" s="2" t="s">
        <v>822</v>
      </c>
      <c r="B44" s="2" t="s">
        <v>823</v>
      </c>
      <c r="C44" s="2" t="s">
        <v>1</v>
      </c>
      <c r="D44" s="2" t="s">
        <v>748</v>
      </c>
    </row>
    <row r="45" spans="1:4" ht="15">
      <c r="A45" s="2" t="s">
        <v>828</v>
      </c>
      <c r="B45" s="2" t="s">
        <v>829</v>
      </c>
      <c r="C45" s="2" t="s">
        <v>1</v>
      </c>
      <c r="D45" s="2" t="s">
        <v>750</v>
      </c>
    </row>
    <row r="46" spans="1:4" ht="15">
      <c r="A46" s="2" t="s">
        <v>531</v>
      </c>
      <c r="B46" s="2" t="s">
        <v>510</v>
      </c>
      <c r="C46" s="2" t="s">
        <v>1</v>
      </c>
      <c r="D46" s="2" t="s">
        <v>474</v>
      </c>
    </row>
    <row r="47" spans="1:4" ht="15">
      <c r="A47" s="2" t="s">
        <v>208</v>
      </c>
      <c r="B47" s="2" t="s">
        <v>24</v>
      </c>
      <c r="C47" s="2" t="s">
        <v>1</v>
      </c>
      <c r="D47" s="2" t="s">
        <v>210</v>
      </c>
    </row>
    <row r="48" spans="1:4" ht="15">
      <c r="A48" s="2" t="s">
        <v>833</v>
      </c>
      <c r="B48" s="2" t="s">
        <v>834</v>
      </c>
      <c r="C48" s="2" t="s">
        <v>1</v>
      </c>
      <c r="D48" s="2" t="s">
        <v>388</v>
      </c>
    </row>
    <row r="49" spans="1:4" ht="15">
      <c r="A49" s="2" t="s">
        <v>838</v>
      </c>
      <c r="B49" s="2" t="s">
        <v>839</v>
      </c>
      <c r="C49" s="2" t="s">
        <v>1</v>
      </c>
      <c r="D49" s="2" t="s">
        <v>743</v>
      </c>
    </row>
    <row r="50" spans="1:4" ht="15">
      <c r="A50" s="2" t="s">
        <v>840</v>
      </c>
      <c r="B50" s="2" t="s">
        <v>11</v>
      </c>
      <c r="C50" s="2" t="s">
        <v>1</v>
      </c>
      <c r="D50" s="2" t="s">
        <v>750</v>
      </c>
    </row>
    <row r="51" spans="1:4" ht="15">
      <c r="A51" s="2" t="s">
        <v>533</v>
      </c>
      <c r="B51" s="2" t="s">
        <v>534</v>
      </c>
      <c r="C51" s="2" t="s">
        <v>1</v>
      </c>
      <c r="D51" s="2" t="s">
        <v>522</v>
      </c>
    </row>
    <row r="52" spans="1:4" ht="15">
      <c r="A52" s="2" t="s">
        <v>845</v>
      </c>
      <c r="B52" s="2" t="s">
        <v>121</v>
      </c>
      <c r="C52" s="2" t="s">
        <v>1</v>
      </c>
      <c r="D52" s="2" t="s">
        <v>748</v>
      </c>
    </row>
    <row r="53" spans="1:4" ht="15">
      <c r="A53" s="2" t="s">
        <v>849</v>
      </c>
      <c r="B53" s="2" t="s">
        <v>850</v>
      </c>
      <c r="C53" s="2" t="s">
        <v>1</v>
      </c>
      <c r="D53" s="2" t="s">
        <v>743</v>
      </c>
    </row>
    <row r="54" spans="1:4" ht="15">
      <c r="A54" s="2" t="s">
        <v>535</v>
      </c>
      <c r="B54" s="2" t="s">
        <v>83</v>
      </c>
      <c r="C54" s="2" t="s">
        <v>1</v>
      </c>
      <c r="D54" s="2" t="s">
        <v>522</v>
      </c>
    </row>
    <row r="55" spans="1:4" ht="15">
      <c r="A55" s="2" t="s">
        <v>222</v>
      </c>
      <c r="B55" s="2" t="s">
        <v>5</v>
      </c>
      <c r="C55" s="2" t="s">
        <v>1</v>
      </c>
      <c r="D55" s="2" t="s">
        <v>198</v>
      </c>
    </row>
    <row r="56" spans="1:4" ht="15">
      <c r="A56" s="2" t="s">
        <v>196</v>
      </c>
      <c r="B56" s="2" t="s">
        <v>13</v>
      </c>
      <c r="C56" s="2" t="s">
        <v>1</v>
      </c>
      <c r="D56" s="2" t="s">
        <v>193</v>
      </c>
    </row>
    <row r="57" spans="1:4" ht="15">
      <c r="A57" s="2" t="s">
        <v>503</v>
      </c>
      <c r="B57" s="2" t="s">
        <v>504</v>
      </c>
      <c r="C57" s="2" t="s">
        <v>1</v>
      </c>
      <c r="D57" s="2" t="s">
        <v>213</v>
      </c>
    </row>
    <row r="58" spans="1:4" ht="15">
      <c r="A58" s="2" t="s">
        <v>500</v>
      </c>
      <c r="B58" s="2" t="s">
        <v>501</v>
      </c>
      <c r="C58" s="2" t="s">
        <v>1</v>
      </c>
      <c r="D58" s="2" t="s">
        <v>205</v>
      </c>
    </row>
    <row r="59" spans="1:4" ht="15">
      <c r="A59" s="2" t="s">
        <v>536</v>
      </c>
      <c r="B59" s="2" t="s">
        <v>537</v>
      </c>
      <c r="C59" s="2" t="s">
        <v>1</v>
      </c>
      <c r="D59" s="2" t="s">
        <v>200</v>
      </c>
    </row>
    <row r="60" spans="1:4" ht="15">
      <c r="A60" s="2" t="s">
        <v>538</v>
      </c>
      <c r="B60" s="2" t="s">
        <v>539</v>
      </c>
      <c r="C60" s="2" t="s">
        <v>1</v>
      </c>
      <c r="D60" s="2" t="s">
        <v>207</v>
      </c>
    </row>
    <row r="61" spans="1:4" ht="15">
      <c r="A61" s="2" t="s">
        <v>475</v>
      </c>
      <c r="B61" s="2" t="s">
        <v>476</v>
      </c>
      <c r="C61" s="2" t="s">
        <v>1</v>
      </c>
      <c r="D61" s="2" t="s">
        <v>532</v>
      </c>
    </row>
    <row r="62" spans="1:4" ht="15">
      <c r="A62" s="2" t="s">
        <v>182</v>
      </c>
      <c r="B62" s="2" t="s">
        <v>103</v>
      </c>
      <c r="C62" s="2" t="s">
        <v>1</v>
      </c>
      <c r="D62" s="2" t="s">
        <v>181</v>
      </c>
    </row>
    <row r="63" spans="1:4" ht="15">
      <c r="A63" s="2" t="s">
        <v>541</v>
      </c>
      <c r="B63" s="2" t="s">
        <v>542</v>
      </c>
      <c r="C63" s="2" t="s">
        <v>1</v>
      </c>
      <c r="D63" s="2" t="s">
        <v>189</v>
      </c>
    </row>
    <row r="64" spans="1:4" ht="15">
      <c r="A64" s="2" t="s">
        <v>868</v>
      </c>
      <c r="B64" s="2" t="s">
        <v>869</v>
      </c>
      <c r="C64" s="2" t="s">
        <v>1</v>
      </c>
      <c r="D64" s="2" t="s">
        <v>532</v>
      </c>
    </row>
    <row r="65" spans="1:4" ht="15">
      <c r="A65" s="2" t="s">
        <v>543</v>
      </c>
      <c r="B65" s="2" t="s">
        <v>398</v>
      </c>
      <c r="C65" s="2" t="s">
        <v>1</v>
      </c>
      <c r="D65" s="2" t="s">
        <v>198</v>
      </c>
    </row>
    <row r="66" spans="1:4" ht="15">
      <c r="A66" s="2" t="s">
        <v>399</v>
      </c>
      <c r="B66" s="2" t="s">
        <v>179</v>
      </c>
      <c r="C66" s="2" t="s">
        <v>1</v>
      </c>
      <c r="D66" s="2" t="s">
        <v>870</v>
      </c>
    </row>
    <row r="67" spans="1:4" ht="15">
      <c r="A67" s="2" t="s">
        <v>201</v>
      </c>
      <c r="B67" s="2" t="s">
        <v>202</v>
      </c>
      <c r="C67" s="2" t="s">
        <v>1</v>
      </c>
      <c r="D67" s="2" t="s">
        <v>200</v>
      </c>
    </row>
    <row r="68" spans="1:4" ht="15">
      <c r="A68" s="2" t="s">
        <v>874</v>
      </c>
      <c r="B68" s="2" t="s">
        <v>875</v>
      </c>
      <c r="C68" s="2" t="s">
        <v>1</v>
      </c>
      <c r="D68" s="2" t="s">
        <v>193</v>
      </c>
    </row>
    <row r="69" spans="1:4" ht="15">
      <c r="A69" s="2" t="s">
        <v>195</v>
      </c>
      <c r="B69" s="2" t="s">
        <v>88</v>
      </c>
      <c r="C69" s="2" t="s">
        <v>1</v>
      </c>
      <c r="D69" s="2" t="s">
        <v>193</v>
      </c>
    </row>
    <row r="70" spans="1:4" ht="15">
      <c r="A70" s="2" t="s">
        <v>544</v>
      </c>
      <c r="B70" s="2" t="s">
        <v>545</v>
      </c>
      <c r="C70" s="2" t="s">
        <v>1</v>
      </c>
      <c r="D70" s="2" t="s">
        <v>207</v>
      </c>
    </row>
    <row r="71" spans="1:4" ht="15">
      <c r="A71" s="2" t="s">
        <v>664</v>
      </c>
      <c r="B71" s="2" t="s">
        <v>45</v>
      </c>
      <c r="C71" s="2" t="s">
        <v>1</v>
      </c>
      <c r="D71" s="2" t="s">
        <v>224</v>
      </c>
    </row>
    <row r="72" spans="1:4" ht="15">
      <c r="A72" s="2" t="s">
        <v>885</v>
      </c>
      <c r="B72" s="2" t="s">
        <v>886</v>
      </c>
      <c r="C72" s="2" t="s">
        <v>1</v>
      </c>
      <c r="D72" s="2" t="s">
        <v>743</v>
      </c>
    </row>
    <row r="73" spans="1:4" ht="15">
      <c r="A73" s="2" t="s">
        <v>888</v>
      </c>
      <c r="B73" s="2" t="s">
        <v>70</v>
      </c>
      <c r="C73" s="2" t="s">
        <v>1</v>
      </c>
      <c r="D73" s="2" t="s">
        <v>750</v>
      </c>
    </row>
    <row r="74" spans="1:4" ht="15">
      <c r="A74" s="2" t="s">
        <v>546</v>
      </c>
      <c r="B74" s="2" t="s">
        <v>547</v>
      </c>
      <c r="C74" s="2" t="s">
        <v>1</v>
      </c>
      <c r="D74" s="2" t="s">
        <v>532</v>
      </c>
    </row>
    <row r="75" spans="1:4" ht="15">
      <c r="A75" s="2" t="s">
        <v>374</v>
      </c>
      <c r="B75" s="2" t="s">
        <v>45</v>
      </c>
      <c r="C75" s="2" t="s">
        <v>1</v>
      </c>
      <c r="D75" s="2" t="s">
        <v>743</v>
      </c>
    </row>
    <row r="76" spans="1:4" ht="15">
      <c r="A76" s="2" t="s">
        <v>385</v>
      </c>
      <c r="B76" s="2" t="s">
        <v>400</v>
      </c>
      <c r="C76" s="2" t="s">
        <v>1</v>
      </c>
      <c r="D76" s="2" t="s">
        <v>224</v>
      </c>
    </row>
    <row r="77" spans="1:4" ht="15">
      <c r="A77" s="2" t="s">
        <v>690</v>
      </c>
      <c r="B77" s="2" t="s">
        <v>691</v>
      </c>
      <c r="C77" s="2" t="s">
        <v>1</v>
      </c>
      <c r="D77" s="2" t="s">
        <v>205</v>
      </c>
    </row>
    <row r="78" spans="1:4" ht="15">
      <c r="A78" s="2" t="s">
        <v>549</v>
      </c>
      <c r="B78" s="2" t="s">
        <v>550</v>
      </c>
      <c r="C78" s="2" t="s">
        <v>1</v>
      </c>
      <c r="D78" s="2" t="s">
        <v>207</v>
      </c>
    </row>
    <row r="79" spans="1:4" ht="15">
      <c r="A79" s="2" t="s">
        <v>551</v>
      </c>
      <c r="B79" s="2" t="s">
        <v>91</v>
      </c>
      <c r="C79" s="2" t="s">
        <v>1</v>
      </c>
      <c r="D79" s="2" t="s">
        <v>213</v>
      </c>
    </row>
    <row r="80" spans="1:4" ht="15">
      <c r="A80" s="2" t="s">
        <v>673</v>
      </c>
      <c r="B80" s="2" t="s">
        <v>665</v>
      </c>
      <c r="C80" s="2" t="s">
        <v>1</v>
      </c>
      <c r="D80" s="2" t="s">
        <v>189</v>
      </c>
    </row>
    <row r="81" spans="1:4" ht="15">
      <c r="A81" s="2" t="s">
        <v>462</v>
      </c>
      <c r="B81" s="2" t="s">
        <v>27</v>
      </c>
      <c r="C81" s="2" t="s">
        <v>1</v>
      </c>
      <c r="D81" s="2" t="s">
        <v>207</v>
      </c>
    </row>
    <row r="82" spans="1:4" ht="15">
      <c r="A82" s="2" t="s">
        <v>188</v>
      </c>
      <c r="B82" s="2" t="s">
        <v>91</v>
      </c>
      <c r="C82" s="2" t="s">
        <v>1</v>
      </c>
      <c r="D82" s="2" t="s">
        <v>191</v>
      </c>
    </row>
    <row r="83" spans="1:4" ht="15">
      <c r="A83" s="2" t="s">
        <v>209</v>
      </c>
      <c r="B83" s="2" t="s">
        <v>53</v>
      </c>
      <c r="C83" s="2" t="s">
        <v>1</v>
      </c>
      <c r="D83" s="2" t="s">
        <v>200</v>
      </c>
    </row>
    <row r="84" spans="1:4" ht="15">
      <c r="A84" s="2" t="s">
        <v>206</v>
      </c>
      <c r="B84" s="2" t="s">
        <v>45</v>
      </c>
      <c r="C84" s="2" t="s">
        <v>1</v>
      </c>
      <c r="D84" s="2" t="s">
        <v>200</v>
      </c>
    </row>
    <row r="85" spans="1:4" ht="15">
      <c r="A85" s="2" t="s">
        <v>666</v>
      </c>
      <c r="B85" s="2" t="s">
        <v>667</v>
      </c>
      <c r="C85" s="2" t="s">
        <v>1</v>
      </c>
      <c r="D85" s="2" t="s">
        <v>474</v>
      </c>
    </row>
    <row r="86" spans="1:4" ht="15">
      <c r="A86" s="2" t="s">
        <v>911</v>
      </c>
      <c r="B86" s="2" t="s">
        <v>912</v>
      </c>
      <c r="C86" s="2" t="s">
        <v>1</v>
      </c>
      <c r="D86" s="2" t="s">
        <v>210</v>
      </c>
    </row>
    <row r="87" spans="1:4" ht="15">
      <c r="A87" s="2" t="s">
        <v>668</v>
      </c>
      <c r="B87" s="2" t="s">
        <v>669</v>
      </c>
      <c r="C87" s="2" t="s">
        <v>1</v>
      </c>
      <c r="D87" s="2" t="s">
        <v>224</v>
      </c>
    </row>
    <row r="88" spans="1:4" ht="15">
      <c r="A88" s="2" t="s">
        <v>913</v>
      </c>
      <c r="B88" s="2" t="s">
        <v>40</v>
      </c>
      <c r="C88" s="2" t="s">
        <v>1</v>
      </c>
      <c r="D88" s="2" t="s">
        <v>748</v>
      </c>
    </row>
    <row r="89" spans="1:4" ht="15">
      <c r="A89" s="2" t="s">
        <v>692</v>
      </c>
      <c r="B89" s="2" t="s">
        <v>693</v>
      </c>
      <c r="C89" s="2" t="s">
        <v>1</v>
      </c>
      <c r="D89" s="2" t="s">
        <v>193</v>
      </c>
    </row>
    <row r="90" spans="1:4" ht="15">
      <c r="A90" s="2" t="s">
        <v>552</v>
      </c>
      <c r="B90" s="2" t="s">
        <v>553</v>
      </c>
      <c r="C90" s="2" t="s">
        <v>1</v>
      </c>
      <c r="D90" s="2" t="s">
        <v>193</v>
      </c>
    </row>
    <row r="91" spans="1:4" ht="15">
      <c r="A91" s="2" t="s">
        <v>694</v>
      </c>
      <c r="B91" s="2" t="s">
        <v>695</v>
      </c>
      <c r="C91" s="2" t="s">
        <v>1</v>
      </c>
      <c r="D91" s="2" t="s">
        <v>388</v>
      </c>
    </row>
    <row r="92" spans="1:4" ht="15">
      <c r="A92" s="2" t="s">
        <v>696</v>
      </c>
      <c r="B92" s="2" t="s">
        <v>697</v>
      </c>
      <c r="C92" s="2" t="s">
        <v>1</v>
      </c>
      <c r="D92" s="2" t="s">
        <v>474</v>
      </c>
    </row>
    <row r="93" spans="1:4" ht="15">
      <c r="A93" s="2" t="s">
        <v>915</v>
      </c>
      <c r="B93" s="2" t="s">
        <v>916</v>
      </c>
      <c r="C93" s="2" t="s">
        <v>1</v>
      </c>
      <c r="D93" s="2" t="s">
        <v>207</v>
      </c>
    </row>
    <row r="94" spans="1:4" ht="15">
      <c r="A94" s="2" t="s">
        <v>698</v>
      </c>
      <c r="B94" s="2" t="s">
        <v>699</v>
      </c>
      <c r="C94" s="2" t="s">
        <v>1</v>
      </c>
      <c r="D94" s="2" t="s">
        <v>189</v>
      </c>
    </row>
    <row r="95" spans="1:4" ht="15">
      <c r="A95" s="2" t="s">
        <v>921</v>
      </c>
      <c r="B95" s="2" t="s">
        <v>922</v>
      </c>
      <c r="C95" s="2" t="s">
        <v>1</v>
      </c>
      <c r="D95" s="2" t="s">
        <v>522</v>
      </c>
    </row>
    <row r="96" spans="1:4" ht="15">
      <c r="A96" s="2" t="s">
        <v>212</v>
      </c>
      <c r="B96" s="2" t="s">
        <v>68</v>
      </c>
      <c r="C96" s="2" t="s">
        <v>1</v>
      </c>
      <c r="D96" s="2" t="s">
        <v>198</v>
      </c>
    </row>
    <row r="97" spans="1:4" ht="15">
      <c r="A97" s="2" t="s">
        <v>220</v>
      </c>
      <c r="B97" s="2" t="s">
        <v>101</v>
      </c>
      <c r="C97" s="2" t="s">
        <v>1</v>
      </c>
      <c r="D97" s="2" t="s">
        <v>205</v>
      </c>
    </row>
    <row r="98" spans="1:4" ht="15">
      <c r="A98" s="2" t="s">
        <v>192</v>
      </c>
      <c r="B98" s="2" t="s">
        <v>27</v>
      </c>
      <c r="C98" s="2" t="s">
        <v>1</v>
      </c>
      <c r="D98" s="2" t="s">
        <v>205</v>
      </c>
    </row>
    <row r="99" spans="1:4" ht="15">
      <c r="A99" s="2" t="s">
        <v>402</v>
      </c>
      <c r="B99" s="2" t="s">
        <v>77</v>
      </c>
      <c r="C99" s="2" t="s">
        <v>1</v>
      </c>
      <c r="D99" s="2" t="s">
        <v>210</v>
      </c>
    </row>
    <row r="100" spans="1:4" ht="15">
      <c r="A100" s="2" t="s">
        <v>403</v>
      </c>
      <c r="B100" s="2" t="s">
        <v>404</v>
      </c>
      <c r="C100" s="2" t="s">
        <v>1</v>
      </c>
      <c r="D100" s="2" t="s">
        <v>215</v>
      </c>
    </row>
    <row r="101" spans="1:4" ht="15">
      <c r="A101" s="2" t="s">
        <v>225</v>
      </c>
      <c r="B101" s="2" t="s">
        <v>41</v>
      </c>
      <c r="C101" s="2" t="s">
        <v>1</v>
      </c>
      <c r="D101" s="2" t="s">
        <v>224</v>
      </c>
    </row>
    <row r="102" spans="1:4" ht="15">
      <c r="A102" s="2" t="s">
        <v>178</v>
      </c>
      <c r="B102" s="2" t="s">
        <v>58</v>
      </c>
      <c r="C102" s="2" t="s">
        <v>1</v>
      </c>
      <c r="D102" s="2" t="s">
        <v>191</v>
      </c>
    </row>
    <row r="103" spans="1:4" ht="15">
      <c r="A103" s="2" t="s">
        <v>554</v>
      </c>
      <c r="B103" s="2" t="s">
        <v>118</v>
      </c>
      <c r="C103" s="2" t="s">
        <v>1</v>
      </c>
      <c r="D103" s="2" t="s">
        <v>532</v>
      </c>
    </row>
    <row r="104" spans="1:4" ht="15">
      <c r="A104" s="2" t="s">
        <v>940</v>
      </c>
      <c r="B104" s="2" t="s">
        <v>941</v>
      </c>
      <c r="C104" s="2" t="s">
        <v>1</v>
      </c>
      <c r="D104" s="2" t="s">
        <v>213</v>
      </c>
    </row>
    <row r="105" spans="1:4" ht="15">
      <c r="A105" s="2" t="s">
        <v>214</v>
      </c>
      <c r="B105" s="2" t="s">
        <v>113</v>
      </c>
      <c r="C105" s="2" t="s">
        <v>1</v>
      </c>
      <c r="D105" s="2" t="s">
        <v>743</v>
      </c>
    </row>
    <row r="106" spans="1:4" ht="15">
      <c r="A106" s="2" t="s">
        <v>43</v>
      </c>
      <c r="B106" s="2" t="s">
        <v>32</v>
      </c>
      <c r="C106" s="2" t="s">
        <v>1</v>
      </c>
      <c r="D106" s="2" t="s">
        <v>191</v>
      </c>
    </row>
    <row r="107" spans="1:4" ht="15">
      <c r="A107" s="2" t="s">
        <v>405</v>
      </c>
      <c r="B107" s="2" t="s">
        <v>406</v>
      </c>
      <c r="C107" s="2" t="s">
        <v>1</v>
      </c>
      <c r="D107" s="2" t="s">
        <v>189</v>
      </c>
    </row>
    <row r="108" spans="1:4" ht="15">
      <c r="A108" s="2" t="s">
        <v>700</v>
      </c>
      <c r="B108" s="2" t="s">
        <v>502</v>
      </c>
      <c r="C108" s="2" t="s">
        <v>1</v>
      </c>
      <c r="D108" s="2" t="s">
        <v>181</v>
      </c>
    </row>
    <row r="109" spans="1:4" ht="15">
      <c r="A109" s="2" t="s">
        <v>186</v>
      </c>
      <c r="B109" s="2" t="s">
        <v>187</v>
      </c>
      <c r="C109" s="2" t="s">
        <v>1</v>
      </c>
      <c r="D109" s="2" t="s">
        <v>189</v>
      </c>
    </row>
    <row r="110" spans="1:4" ht="15">
      <c r="A110" s="2" t="s">
        <v>952</v>
      </c>
      <c r="B110" s="2" t="s">
        <v>953</v>
      </c>
      <c r="C110" s="2" t="s">
        <v>1</v>
      </c>
      <c r="D110" s="2" t="s">
        <v>189</v>
      </c>
    </row>
    <row r="111" spans="1:4" ht="15">
      <c r="A111" s="2" t="s">
        <v>379</v>
      </c>
      <c r="B111" s="2" t="s">
        <v>380</v>
      </c>
      <c r="C111" s="2" t="s">
        <v>1</v>
      </c>
      <c r="D111" s="2" t="s">
        <v>213</v>
      </c>
    </row>
    <row r="112" spans="1:4" ht="15">
      <c r="A112" s="2" t="s">
        <v>555</v>
      </c>
      <c r="B112" s="2" t="s">
        <v>556</v>
      </c>
      <c r="C112" s="2" t="s">
        <v>1</v>
      </c>
      <c r="D112" s="2" t="s">
        <v>181</v>
      </c>
    </row>
    <row r="113" spans="1:4" ht="15">
      <c r="A113" s="2" t="s">
        <v>956</v>
      </c>
      <c r="B113" s="2" t="s">
        <v>516</v>
      </c>
      <c r="C113" s="2" t="s">
        <v>1</v>
      </c>
      <c r="D113" s="2" t="s">
        <v>210</v>
      </c>
    </row>
    <row r="114" spans="1:4" ht="15">
      <c r="A114" s="2" t="s">
        <v>957</v>
      </c>
      <c r="B114" s="2" t="s">
        <v>958</v>
      </c>
      <c r="C114" s="2" t="s">
        <v>1</v>
      </c>
      <c r="D114" s="2" t="s">
        <v>213</v>
      </c>
    </row>
    <row r="115" spans="1:4" ht="15">
      <c r="A115" s="2" t="s">
        <v>408</v>
      </c>
      <c r="B115" s="2" t="s">
        <v>126</v>
      </c>
      <c r="C115" s="2" t="s">
        <v>1</v>
      </c>
      <c r="D115" s="2" t="s">
        <v>181</v>
      </c>
    </row>
    <row r="116" spans="1:4" ht="15">
      <c r="A116" s="2" t="s">
        <v>557</v>
      </c>
      <c r="B116" s="2" t="s">
        <v>282</v>
      </c>
      <c r="C116" s="2" t="s">
        <v>1</v>
      </c>
      <c r="D116" s="2" t="s">
        <v>210</v>
      </c>
    </row>
    <row r="117" spans="1:4" ht="15">
      <c r="A117" s="2" t="s">
        <v>701</v>
      </c>
      <c r="B117" s="2" t="s">
        <v>702</v>
      </c>
      <c r="C117" s="2" t="s">
        <v>1</v>
      </c>
      <c r="D117" s="2" t="s">
        <v>388</v>
      </c>
    </row>
    <row r="118" spans="1:4" ht="15">
      <c r="A118" s="2" t="s">
        <v>969</v>
      </c>
      <c r="B118" s="2" t="s">
        <v>970</v>
      </c>
      <c r="C118" s="2" t="s">
        <v>1</v>
      </c>
      <c r="D118" s="2" t="s">
        <v>221</v>
      </c>
    </row>
    <row r="119" spans="1:4" ht="15">
      <c r="A119" s="2" t="s">
        <v>494</v>
      </c>
      <c r="B119" s="2" t="s">
        <v>495</v>
      </c>
      <c r="C119" s="2" t="s">
        <v>1</v>
      </c>
      <c r="D119" s="2" t="s">
        <v>191</v>
      </c>
    </row>
    <row r="120" spans="1:4" ht="15">
      <c r="A120" s="2" t="s">
        <v>559</v>
      </c>
      <c r="B120" s="2" t="s">
        <v>333</v>
      </c>
      <c r="C120" s="2" t="s">
        <v>1</v>
      </c>
      <c r="D120" s="2" t="s">
        <v>388</v>
      </c>
    </row>
    <row r="121" spans="1:4" ht="15">
      <c r="A121" s="2" t="s">
        <v>410</v>
      </c>
      <c r="B121" s="2" t="s">
        <v>983</v>
      </c>
      <c r="C121" s="2" t="s">
        <v>1</v>
      </c>
      <c r="D121" s="2" t="s">
        <v>743</v>
      </c>
    </row>
    <row r="122" spans="1:4" ht="15">
      <c r="A122" s="2" t="s">
        <v>411</v>
      </c>
      <c r="B122" s="2" t="s">
        <v>96</v>
      </c>
      <c r="C122" s="2" t="s">
        <v>1</v>
      </c>
      <c r="D122" s="2" t="s">
        <v>191</v>
      </c>
    </row>
    <row r="123" spans="1:4" ht="15">
      <c r="A123" s="2" t="s">
        <v>987</v>
      </c>
      <c r="B123" s="2" t="s">
        <v>988</v>
      </c>
      <c r="C123" s="2" t="s">
        <v>1</v>
      </c>
      <c r="D123" s="2" t="s">
        <v>221</v>
      </c>
    </row>
    <row r="124" spans="1:4" ht="15">
      <c r="A124" s="2" t="s">
        <v>658</v>
      </c>
      <c r="B124" s="2" t="s">
        <v>812</v>
      </c>
      <c r="C124" s="2" t="s">
        <v>1</v>
      </c>
      <c r="D124" s="2" t="s">
        <v>750</v>
      </c>
    </row>
    <row r="125" spans="1:4" ht="15">
      <c r="A125" s="2" t="s">
        <v>560</v>
      </c>
      <c r="B125" s="2" t="s">
        <v>33</v>
      </c>
      <c r="C125" s="2" t="s">
        <v>1</v>
      </c>
      <c r="D125" s="2" t="s">
        <v>193</v>
      </c>
    </row>
    <row r="126" spans="1:4" ht="15">
      <c r="A126" s="2" t="s">
        <v>1001</v>
      </c>
      <c r="B126" s="2" t="s">
        <v>1002</v>
      </c>
      <c r="C126" s="2" t="s">
        <v>1</v>
      </c>
      <c r="D126" s="2" t="s">
        <v>221</v>
      </c>
    </row>
    <row r="127" spans="1:4" ht="15">
      <c r="A127" s="2" t="s">
        <v>670</v>
      </c>
      <c r="B127" s="2" t="s">
        <v>671</v>
      </c>
      <c r="C127" s="2" t="s">
        <v>2</v>
      </c>
      <c r="D127" s="2" t="s">
        <v>198</v>
      </c>
    </row>
    <row r="128" spans="1:4" ht="15">
      <c r="A128" s="2" t="s">
        <v>412</v>
      </c>
      <c r="B128" s="2" t="s">
        <v>413</v>
      </c>
      <c r="C128" s="2" t="s">
        <v>2</v>
      </c>
      <c r="D128" s="2" t="s">
        <v>221</v>
      </c>
    </row>
    <row r="129" spans="1:4" ht="15">
      <c r="A129" s="2" t="s">
        <v>741</v>
      </c>
      <c r="B129" s="2" t="s">
        <v>19</v>
      </c>
      <c r="C129" s="2" t="s">
        <v>2</v>
      </c>
      <c r="D129" s="2" t="s">
        <v>198</v>
      </c>
    </row>
    <row r="130" spans="1:4" ht="15">
      <c r="A130" s="2" t="s">
        <v>742</v>
      </c>
      <c r="B130" s="2" t="s">
        <v>86</v>
      </c>
      <c r="C130" s="2" t="s">
        <v>2</v>
      </c>
      <c r="D130" s="2" t="s">
        <v>743</v>
      </c>
    </row>
    <row r="131" spans="1:4" ht="15">
      <c r="A131" s="2" t="s">
        <v>507</v>
      </c>
      <c r="B131" s="2" t="s">
        <v>448</v>
      </c>
      <c r="C131" s="2" t="s">
        <v>2</v>
      </c>
      <c r="D131" s="2" t="s">
        <v>221</v>
      </c>
    </row>
    <row r="132" spans="1:4" ht="15">
      <c r="A132" s="2" t="s">
        <v>561</v>
      </c>
      <c r="B132" s="2" t="s">
        <v>511</v>
      </c>
      <c r="C132" s="2" t="s">
        <v>2</v>
      </c>
      <c r="D132" s="2" t="s">
        <v>207</v>
      </c>
    </row>
    <row r="133" spans="1:4" ht="15">
      <c r="A133" s="2" t="s">
        <v>746</v>
      </c>
      <c r="B133" s="2" t="s">
        <v>747</v>
      </c>
      <c r="C133" s="2" t="s">
        <v>2</v>
      </c>
      <c r="D133" s="2" t="s">
        <v>748</v>
      </c>
    </row>
    <row r="134" spans="1:4" ht="15">
      <c r="A134" s="2" t="s">
        <v>753</v>
      </c>
      <c r="B134" s="2" t="s">
        <v>74</v>
      </c>
      <c r="C134" s="2" t="s">
        <v>2</v>
      </c>
      <c r="D134" s="2" t="s">
        <v>205</v>
      </c>
    </row>
    <row r="135" spans="1:4" ht="15">
      <c r="A135" s="2" t="s">
        <v>277</v>
      </c>
      <c r="B135" s="2" t="s">
        <v>278</v>
      </c>
      <c r="C135" s="2" t="s">
        <v>2</v>
      </c>
      <c r="D135" s="2" t="s">
        <v>224</v>
      </c>
    </row>
    <row r="136" spans="1:4" ht="15">
      <c r="A136" s="2" t="s">
        <v>754</v>
      </c>
      <c r="B136" s="2" t="s">
        <v>414</v>
      </c>
      <c r="C136" s="2" t="s">
        <v>2</v>
      </c>
      <c r="D136" s="2" t="s">
        <v>388</v>
      </c>
    </row>
    <row r="137" spans="1:4" ht="15">
      <c r="A137" s="2" t="s">
        <v>259</v>
      </c>
      <c r="B137" s="2" t="s">
        <v>92</v>
      </c>
      <c r="C137" s="2" t="s">
        <v>2</v>
      </c>
      <c r="D137" s="2" t="s">
        <v>210</v>
      </c>
    </row>
    <row r="138" spans="1:4" ht="15">
      <c r="A138" s="2" t="s">
        <v>755</v>
      </c>
      <c r="B138" s="2" t="s">
        <v>481</v>
      </c>
      <c r="C138" s="2" t="s">
        <v>2</v>
      </c>
      <c r="D138" s="2" t="s">
        <v>750</v>
      </c>
    </row>
    <row r="139" spans="1:4" ht="15">
      <c r="A139" s="2" t="s">
        <v>415</v>
      </c>
      <c r="B139" s="2" t="s">
        <v>21</v>
      </c>
      <c r="C139" s="2" t="s">
        <v>2</v>
      </c>
      <c r="D139" s="2" t="s">
        <v>210</v>
      </c>
    </row>
    <row r="140" spans="1:4" ht="15">
      <c r="A140" s="2" t="s">
        <v>562</v>
      </c>
      <c r="B140" s="2" t="s">
        <v>121</v>
      </c>
      <c r="C140" s="2" t="s">
        <v>2</v>
      </c>
      <c r="D140" s="2" t="s">
        <v>221</v>
      </c>
    </row>
    <row r="141" spans="1:4" ht="15">
      <c r="A141" s="2" t="s">
        <v>770</v>
      </c>
      <c r="B141" s="2" t="s">
        <v>75</v>
      </c>
      <c r="C141" s="2" t="s">
        <v>2</v>
      </c>
      <c r="D141" s="2" t="s">
        <v>750</v>
      </c>
    </row>
    <row r="142" spans="1:4" ht="15">
      <c r="A142" s="2" t="s">
        <v>244</v>
      </c>
      <c r="B142" s="2" t="s">
        <v>112</v>
      </c>
      <c r="C142" s="2" t="s">
        <v>2</v>
      </c>
      <c r="D142" s="2" t="s">
        <v>191</v>
      </c>
    </row>
    <row r="143" spans="1:4" ht="15">
      <c r="A143" s="2" t="s">
        <v>563</v>
      </c>
      <c r="B143" s="2" t="s">
        <v>129</v>
      </c>
      <c r="C143" s="2" t="s">
        <v>2</v>
      </c>
      <c r="D143" s="2" t="s">
        <v>215</v>
      </c>
    </row>
    <row r="144" spans="1:4" ht="15">
      <c r="A144" s="2" t="s">
        <v>416</v>
      </c>
      <c r="B144" s="2" t="s">
        <v>417</v>
      </c>
      <c r="C144" s="2" t="s">
        <v>2</v>
      </c>
      <c r="D144" s="2" t="s">
        <v>189</v>
      </c>
    </row>
    <row r="145" spans="1:4" ht="15">
      <c r="A145" s="2" t="s">
        <v>267</v>
      </c>
      <c r="B145" s="2" t="s">
        <v>110</v>
      </c>
      <c r="C145" s="2" t="s">
        <v>2</v>
      </c>
      <c r="D145" s="2" t="s">
        <v>213</v>
      </c>
    </row>
    <row r="146" spans="1:4" ht="15">
      <c r="A146" s="2" t="s">
        <v>367</v>
      </c>
      <c r="B146" s="2" t="s">
        <v>75</v>
      </c>
      <c r="C146" s="2" t="s">
        <v>2</v>
      </c>
      <c r="D146" s="2" t="s">
        <v>213</v>
      </c>
    </row>
    <row r="147" spans="1:4" ht="15">
      <c r="A147" s="2" t="s">
        <v>236</v>
      </c>
      <c r="B147" s="2" t="s">
        <v>126</v>
      </c>
      <c r="C147" s="2" t="s">
        <v>2</v>
      </c>
      <c r="D147" s="2" t="s">
        <v>193</v>
      </c>
    </row>
    <row r="148" spans="1:4" ht="15">
      <c r="A148" s="2" t="s">
        <v>477</v>
      </c>
      <c r="B148" s="2" t="s">
        <v>22</v>
      </c>
      <c r="C148" s="2" t="s">
        <v>2</v>
      </c>
      <c r="D148" s="2" t="s">
        <v>474</v>
      </c>
    </row>
    <row r="149" spans="1:4" ht="15">
      <c r="A149" s="2" t="s">
        <v>241</v>
      </c>
      <c r="B149" s="2" t="s">
        <v>85</v>
      </c>
      <c r="C149" s="2" t="s">
        <v>2</v>
      </c>
      <c r="D149" s="2" t="s">
        <v>189</v>
      </c>
    </row>
    <row r="150" spans="1:4" ht="15">
      <c r="A150" s="2" t="s">
        <v>274</v>
      </c>
      <c r="B150" s="2" t="s">
        <v>44</v>
      </c>
      <c r="C150" s="2" t="s">
        <v>2</v>
      </c>
      <c r="D150" s="2" t="s">
        <v>193</v>
      </c>
    </row>
    <row r="151" spans="1:4" ht="15">
      <c r="A151" s="2" t="s">
        <v>251</v>
      </c>
      <c r="B151" s="2" t="s">
        <v>65</v>
      </c>
      <c r="C151" s="2" t="s">
        <v>2</v>
      </c>
      <c r="D151" s="2" t="s">
        <v>200</v>
      </c>
    </row>
    <row r="152" spans="1:4" ht="15">
      <c r="A152" s="2" t="s">
        <v>279</v>
      </c>
      <c r="B152" s="2" t="s">
        <v>80</v>
      </c>
      <c r="C152" s="2" t="s">
        <v>2</v>
      </c>
      <c r="D152" s="2" t="s">
        <v>224</v>
      </c>
    </row>
    <row r="153" spans="1:4" ht="15">
      <c r="A153" s="2" t="s">
        <v>377</v>
      </c>
      <c r="B153" s="2" t="s">
        <v>19</v>
      </c>
      <c r="C153" s="2" t="s">
        <v>2</v>
      </c>
      <c r="D153" s="2" t="s">
        <v>474</v>
      </c>
    </row>
    <row r="154" spans="1:4" ht="15">
      <c r="A154" s="2" t="s">
        <v>245</v>
      </c>
      <c r="B154" s="2" t="s">
        <v>41</v>
      </c>
      <c r="C154" s="2" t="s">
        <v>2</v>
      </c>
      <c r="D154" s="2" t="s">
        <v>191</v>
      </c>
    </row>
    <row r="155" spans="1:4" ht="15">
      <c r="A155" s="2" t="s">
        <v>265</v>
      </c>
      <c r="B155" s="2" t="s">
        <v>128</v>
      </c>
      <c r="C155" s="2" t="s">
        <v>2</v>
      </c>
      <c r="D155" s="2" t="s">
        <v>210</v>
      </c>
    </row>
    <row r="156" spans="1:4" ht="15">
      <c r="A156" s="2" t="s">
        <v>270</v>
      </c>
      <c r="B156" s="2" t="s">
        <v>67</v>
      </c>
      <c r="C156" s="2" t="s">
        <v>2</v>
      </c>
      <c r="D156" s="2" t="s">
        <v>181</v>
      </c>
    </row>
    <row r="157" spans="1:4" ht="15">
      <c r="A157" s="2" t="s">
        <v>335</v>
      </c>
      <c r="B157" s="2" t="s">
        <v>77</v>
      </c>
      <c r="C157" s="2" t="s">
        <v>2</v>
      </c>
      <c r="D157" s="2" t="s">
        <v>213</v>
      </c>
    </row>
    <row r="158" spans="1:4" ht="15">
      <c r="A158" s="2" t="s">
        <v>395</v>
      </c>
      <c r="B158" s="2" t="s">
        <v>55</v>
      </c>
      <c r="C158" s="2" t="s">
        <v>2</v>
      </c>
      <c r="D158" s="2" t="s">
        <v>207</v>
      </c>
    </row>
    <row r="159" spans="1:4" ht="15">
      <c r="A159" s="2" t="s">
        <v>418</v>
      </c>
      <c r="B159" s="2" t="s">
        <v>11</v>
      </c>
      <c r="C159" s="2" t="s">
        <v>2</v>
      </c>
      <c r="D159" s="2" t="s">
        <v>388</v>
      </c>
    </row>
    <row r="160" spans="1:4" ht="15">
      <c r="A160" s="2" t="s">
        <v>719</v>
      </c>
      <c r="B160" s="2" t="s">
        <v>350</v>
      </c>
      <c r="C160" s="2" t="s">
        <v>2</v>
      </c>
      <c r="D160" s="2" t="s">
        <v>215</v>
      </c>
    </row>
    <row r="161" spans="1:4" ht="15">
      <c r="A161" s="2" t="s">
        <v>792</v>
      </c>
      <c r="B161" s="2" t="s">
        <v>41</v>
      </c>
      <c r="C161" s="2" t="s">
        <v>2</v>
      </c>
      <c r="D161" s="2" t="s">
        <v>750</v>
      </c>
    </row>
    <row r="162" spans="1:4" ht="15">
      <c r="A162" s="2" t="s">
        <v>232</v>
      </c>
      <c r="B162" s="2" t="s">
        <v>16</v>
      </c>
      <c r="C162" s="2" t="s">
        <v>2</v>
      </c>
      <c r="D162" s="2" t="s">
        <v>181</v>
      </c>
    </row>
    <row r="163" spans="1:4" ht="15">
      <c r="A163" s="2" t="s">
        <v>797</v>
      </c>
      <c r="B163" s="2" t="s">
        <v>798</v>
      </c>
      <c r="C163" s="2" t="s">
        <v>2</v>
      </c>
      <c r="D163" s="2" t="s">
        <v>748</v>
      </c>
    </row>
    <row r="164" spans="1:4" ht="15">
      <c r="A164" s="2" t="s">
        <v>564</v>
      </c>
      <c r="B164" s="2" t="s">
        <v>495</v>
      </c>
      <c r="C164" s="2" t="s">
        <v>2</v>
      </c>
      <c r="D164" s="2" t="s">
        <v>532</v>
      </c>
    </row>
    <row r="165" spans="1:4" ht="15">
      <c r="A165" s="2" t="s">
        <v>248</v>
      </c>
      <c r="B165" s="2" t="s">
        <v>799</v>
      </c>
      <c r="C165" s="2" t="s">
        <v>2</v>
      </c>
      <c r="D165" s="2" t="s">
        <v>748</v>
      </c>
    </row>
    <row r="166" spans="1:4" ht="15">
      <c r="A166" s="2" t="s">
        <v>378</v>
      </c>
      <c r="B166" s="2" t="s">
        <v>672</v>
      </c>
      <c r="C166" s="2" t="s">
        <v>2</v>
      </c>
      <c r="D166" s="2" t="s">
        <v>213</v>
      </c>
    </row>
    <row r="167" spans="1:4" ht="15">
      <c r="A167" s="2" t="s">
        <v>271</v>
      </c>
      <c r="B167" s="2" t="s">
        <v>26</v>
      </c>
      <c r="C167" s="2" t="s">
        <v>2</v>
      </c>
      <c r="D167" s="2" t="s">
        <v>200</v>
      </c>
    </row>
    <row r="168" spans="1:4" ht="15">
      <c r="A168" s="2" t="s">
        <v>703</v>
      </c>
      <c r="B168" s="2" t="s">
        <v>72</v>
      </c>
      <c r="C168" s="2" t="s">
        <v>2</v>
      </c>
      <c r="D168" s="2" t="s">
        <v>207</v>
      </c>
    </row>
    <row r="169" spans="1:4" ht="15">
      <c r="A169" s="2" t="s">
        <v>419</v>
      </c>
      <c r="B169" s="2" t="s">
        <v>52</v>
      </c>
      <c r="C169" s="2" t="s">
        <v>2</v>
      </c>
      <c r="D169" s="2" t="s">
        <v>215</v>
      </c>
    </row>
    <row r="170" spans="1:4" ht="15">
      <c r="A170" s="2" t="s">
        <v>496</v>
      </c>
      <c r="B170" s="2" t="s">
        <v>497</v>
      </c>
      <c r="C170" s="2" t="s">
        <v>2</v>
      </c>
      <c r="D170" s="2" t="s">
        <v>193</v>
      </c>
    </row>
    <row r="171" spans="1:4" ht="15">
      <c r="A171" s="2" t="s">
        <v>262</v>
      </c>
      <c r="B171" s="2" t="s">
        <v>47</v>
      </c>
      <c r="C171" s="2" t="s">
        <v>2</v>
      </c>
      <c r="D171" s="2" t="s">
        <v>210</v>
      </c>
    </row>
    <row r="172" spans="1:4" ht="15">
      <c r="A172" s="2" t="s">
        <v>804</v>
      </c>
      <c r="B172" s="2" t="s">
        <v>805</v>
      </c>
      <c r="C172" s="2" t="s">
        <v>2</v>
      </c>
      <c r="D172" s="2" t="s">
        <v>750</v>
      </c>
    </row>
    <row r="173" spans="1:4" ht="15">
      <c r="A173" s="2" t="s">
        <v>421</v>
      </c>
      <c r="B173" s="2" t="s">
        <v>16</v>
      </c>
      <c r="C173" s="2" t="s">
        <v>2</v>
      </c>
      <c r="D173" s="2" t="s">
        <v>200</v>
      </c>
    </row>
    <row r="174" spans="1:4" ht="15">
      <c r="A174" s="2" t="s">
        <v>807</v>
      </c>
      <c r="B174" s="2" t="s">
        <v>808</v>
      </c>
      <c r="C174" s="2" t="s">
        <v>2</v>
      </c>
      <c r="D174" s="2" t="s">
        <v>191</v>
      </c>
    </row>
    <row r="175" spans="1:4" ht="15">
      <c r="A175" s="2" t="s">
        <v>809</v>
      </c>
      <c r="B175" s="2" t="s">
        <v>102</v>
      </c>
      <c r="C175" s="2" t="s">
        <v>2</v>
      </c>
      <c r="D175" s="2" t="s">
        <v>200</v>
      </c>
    </row>
    <row r="176" spans="1:4" ht="15">
      <c r="A176" s="2" t="s">
        <v>810</v>
      </c>
      <c r="B176" s="2" t="s">
        <v>811</v>
      </c>
      <c r="C176" s="2" t="s">
        <v>2</v>
      </c>
      <c r="D176" s="2" t="s">
        <v>532</v>
      </c>
    </row>
    <row r="177" spans="1:4" ht="15">
      <c r="A177" s="2" t="s">
        <v>813</v>
      </c>
      <c r="B177" s="2" t="s">
        <v>9</v>
      </c>
      <c r="C177" s="2" t="s">
        <v>2</v>
      </c>
      <c r="D177" s="2" t="s">
        <v>198</v>
      </c>
    </row>
    <row r="178" spans="1:4" ht="15">
      <c r="A178" s="2" t="s">
        <v>814</v>
      </c>
      <c r="B178" s="2" t="s">
        <v>815</v>
      </c>
      <c r="C178" s="2" t="s">
        <v>2</v>
      </c>
      <c r="D178" s="2" t="s">
        <v>474</v>
      </c>
    </row>
    <row r="179" spans="1:4" ht="15">
      <c r="A179" s="2" t="s">
        <v>237</v>
      </c>
      <c r="B179" s="2" t="s">
        <v>238</v>
      </c>
      <c r="C179" s="2" t="s">
        <v>2</v>
      </c>
      <c r="D179" s="2" t="s">
        <v>207</v>
      </c>
    </row>
    <row r="180" spans="1:4" ht="15">
      <c r="A180" s="2" t="s">
        <v>422</v>
      </c>
      <c r="B180" s="2" t="s">
        <v>397</v>
      </c>
      <c r="C180" s="2" t="s">
        <v>2</v>
      </c>
      <c r="D180" s="2" t="s">
        <v>388</v>
      </c>
    </row>
    <row r="181" spans="1:4" ht="15">
      <c r="A181" s="2" t="s">
        <v>818</v>
      </c>
      <c r="B181" s="2" t="s">
        <v>819</v>
      </c>
      <c r="C181" s="2" t="s">
        <v>2</v>
      </c>
      <c r="D181" s="2" t="s">
        <v>748</v>
      </c>
    </row>
    <row r="182" spans="1:4" ht="15">
      <c r="A182" s="2" t="s">
        <v>820</v>
      </c>
      <c r="B182" s="2" t="s">
        <v>821</v>
      </c>
      <c r="C182" s="2" t="s">
        <v>2</v>
      </c>
      <c r="D182" s="2" t="s">
        <v>748</v>
      </c>
    </row>
    <row r="183" spans="1:4" ht="15">
      <c r="A183" s="2" t="s">
        <v>242</v>
      </c>
      <c r="B183" s="2" t="s">
        <v>114</v>
      </c>
      <c r="C183" s="2" t="s">
        <v>2</v>
      </c>
      <c r="D183" s="2" t="s">
        <v>191</v>
      </c>
    </row>
    <row r="184" spans="1:4" ht="15">
      <c r="A184" s="2" t="s">
        <v>423</v>
      </c>
      <c r="B184" s="2" t="s">
        <v>22</v>
      </c>
      <c r="C184" s="2" t="s">
        <v>2</v>
      </c>
      <c r="D184" s="2" t="s">
        <v>388</v>
      </c>
    </row>
    <row r="185" spans="1:4" ht="15">
      <c r="A185" s="2" t="s">
        <v>250</v>
      </c>
      <c r="B185" s="2" t="s">
        <v>111</v>
      </c>
      <c r="C185" s="2" t="s">
        <v>2</v>
      </c>
      <c r="D185" s="2" t="s">
        <v>200</v>
      </c>
    </row>
    <row r="186" spans="1:4" ht="15">
      <c r="A186" s="2" t="s">
        <v>836</v>
      </c>
      <c r="B186" s="2" t="s">
        <v>837</v>
      </c>
      <c r="C186" s="2" t="s">
        <v>2</v>
      </c>
      <c r="D186" s="2" t="s">
        <v>743</v>
      </c>
    </row>
    <row r="187" spans="1:4" ht="15">
      <c r="A187" s="2" t="s">
        <v>567</v>
      </c>
      <c r="B187" s="2" t="s">
        <v>286</v>
      </c>
      <c r="C187" s="2" t="s">
        <v>2</v>
      </c>
      <c r="D187" s="2" t="s">
        <v>191</v>
      </c>
    </row>
    <row r="188" spans="1:4" ht="15">
      <c r="A188" s="2" t="s">
        <v>260</v>
      </c>
      <c r="B188" s="2" t="s">
        <v>10</v>
      </c>
      <c r="C188" s="2" t="s">
        <v>2</v>
      </c>
      <c r="D188" s="2" t="s">
        <v>198</v>
      </c>
    </row>
    <row r="189" spans="1:4" ht="15">
      <c r="A189" s="2" t="s">
        <v>704</v>
      </c>
      <c r="B189" s="2" t="s">
        <v>58</v>
      </c>
      <c r="C189" s="2" t="s">
        <v>2</v>
      </c>
      <c r="D189" s="2" t="s">
        <v>181</v>
      </c>
    </row>
    <row r="190" spans="1:4" ht="15">
      <c r="A190" s="2" t="s">
        <v>568</v>
      </c>
      <c r="B190" s="2" t="s">
        <v>58</v>
      </c>
      <c r="C190" s="2" t="s">
        <v>2</v>
      </c>
      <c r="D190" s="2" t="s">
        <v>215</v>
      </c>
    </row>
    <row r="191" spans="1:4" ht="15">
      <c r="A191" s="2" t="s">
        <v>272</v>
      </c>
      <c r="B191" s="2" t="s">
        <v>508</v>
      </c>
      <c r="C191" s="2" t="s">
        <v>2</v>
      </c>
      <c r="D191" s="2" t="s">
        <v>205</v>
      </c>
    </row>
    <row r="192" spans="1:4" ht="15">
      <c r="A192" s="2" t="s">
        <v>272</v>
      </c>
      <c r="B192" s="2" t="s">
        <v>843</v>
      </c>
      <c r="C192" s="2" t="s">
        <v>2</v>
      </c>
      <c r="D192" s="2" t="s">
        <v>388</v>
      </c>
    </row>
    <row r="193" spans="1:4" ht="15">
      <c r="A193" s="2" t="s">
        <v>272</v>
      </c>
      <c r="B193" s="2" t="s">
        <v>33</v>
      </c>
      <c r="C193" s="2" t="s">
        <v>2</v>
      </c>
      <c r="D193" s="2" t="s">
        <v>522</v>
      </c>
    </row>
    <row r="194" spans="1:4" ht="15">
      <c r="A194" s="2" t="s">
        <v>569</v>
      </c>
      <c r="B194" s="2" t="s">
        <v>68</v>
      </c>
      <c r="C194" s="2" t="s">
        <v>2</v>
      </c>
      <c r="D194" s="2" t="s">
        <v>210</v>
      </c>
    </row>
    <row r="195" spans="1:4" ht="15">
      <c r="A195" s="2" t="s">
        <v>247</v>
      </c>
      <c r="B195" s="2" t="s">
        <v>131</v>
      </c>
      <c r="C195" s="2" t="s">
        <v>2</v>
      </c>
      <c r="D195" s="2" t="s">
        <v>191</v>
      </c>
    </row>
    <row r="196" spans="1:4" ht="15">
      <c r="A196" s="2" t="s">
        <v>570</v>
      </c>
      <c r="B196" s="2" t="s">
        <v>47</v>
      </c>
      <c r="C196" s="2" t="s">
        <v>2</v>
      </c>
      <c r="D196" s="2" t="s">
        <v>205</v>
      </c>
    </row>
    <row r="197" spans="1:4" ht="15">
      <c r="A197" s="2" t="s">
        <v>381</v>
      </c>
      <c r="B197" s="2" t="s">
        <v>382</v>
      </c>
      <c r="C197" s="2" t="s">
        <v>2</v>
      </c>
      <c r="D197" s="2" t="s">
        <v>213</v>
      </c>
    </row>
    <row r="198" spans="1:4" ht="15">
      <c r="A198" s="2" t="s">
        <v>571</v>
      </c>
      <c r="B198" s="2" t="s">
        <v>280</v>
      </c>
      <c r="C198" s="2" t="s">
        <v>2</v>
      </c>
      <c r="D198" s="2" t="s">
        <v>522</v>
      </c>
    </row>
    <row r="199" spans="1:4" ht="15">
      <c r="A199" s="2" t="s">
        <v>196</v>
      </c>
      <c r="B199" s="2" t="s">
        <v>91</v>
      </c>
      <c r="C199" s="2" t="s">
        <v>2</v>
      </c>
      <c r="D199" s="2" t="s">
        <v>205</v>
      </c>
    </row>
    <row r="200" spans="1:4" ht="15">
      <c r="A200" s="2" t="s">
        <v>854</v>
      </c>
      <c r="B200" s="2" t="s">
        <v>855</v>
      </c>
      <c r="C200" s="2" t="s">
        <v>2</v>
      </c>
      <c r="D200" s="2" t="s">
        <v>191</v>
      </c>
    </row>
    <row r="201" spans="1:4" ht="15">
      <c r="A201" s="2" t="s">
        <v>572</v>
      </c>
      <c r="B201" s="2" t="s">
        <v>573</v>
      </c>
      <c r="C201" s="2" t="s">
        <v>2</v>
      </c>
      <c r="D201" s="2" t="s">
        <v>532</v>
      </c>
    </row>
    <row r="202" spans="1:4" ht="15">
      <c r="A202" s="2" t="s">
        <v>859</v>
      </c>
      <c r="B202" s="2" t="s">
        <v>11</v>
      </c>
      <c r="C202" s="2" t="s">
        <v>2</v>
      </c>
      <c r="D202" s="2" t="s">
        <v>474</v>
      </c>
    </row>
    <row r="203" spans="1:4" ht="15">
      <c r="A203" s="2" t="s">
        <v>231</v>
      </c>
      <c r="B203" s="2" t="s">
        <v>20</v>
      </c>
      <c r="C203" s="2" t="s">
        <v>2</v>
      </c>
      <c r="D203" s="2" t="s">
        <v>181</v>
      </c>
    </row>
    <row r="204" spans="1:4" ht="15">
      <c r="A204" s="2" t="s">
        <v>249</v>
      </c>
      <c r="B204" s="2" t="s">
        <v>25</v>
      </c>
      <c r="C204" s="2" t="s">
        <v>2</v>
      </c>
      <c r="D204" s="2" t="s">
        <v>200</v>
      </c>
    </row>
    <row r="205" spans="1:4" ht="15">
      <c r="A205" s="2" t="s">
        <v>860</v>
      </c>
      <c r="B205" s="2" t="s">
        <v>11</v>
      </c>
      <c r="C205" s="2" t="s">
        <v>2</v>
      </c>
      <c r="D205" s="2" t="s">
        <v>210</v>
      </c>
    </row>
    <row r="206" spans="1:4" ht="15">
      <c r="A206" s="2" t="s">
        <v>383</v>
      </c>
      <c r="B206" s="2" t="s">
        <v>17</v>
      </c>
      <c r="C206" s="2" t="s">
        <v>2</v>
      </c>
      <c r="D206" s="2" t="s">
        <v>743</v>
      </c>
    </row>
    <row r="207" spans="1:4" ht="15">
      <c r="A207" s="2" t="s">
        <v>256</v>
      </c>
      <c r="B207" s="2" t="s">
        <v>70</v>
      </c>
      <c r="C207" s="2" t="s">
        <v>2</v>
      </c>
      <c r="D207" s="2" t="s">
        <v>207</v>
      </c>
    </row>
    <row r="208" spans="1:4" ht="15">
      <c r="A208" s="2" t="s">
        <v>574</v>
      </c>
      <c r="B208" s="2" t="s">
        <v>575</v>
      </c>
      <c r="C208" s="2" t="s">
        <v>2</v>
      </c>
      <c r="D208" s="2" t="s">
        <v>189</v>
      </c>
    </row>
    <row r="209" spans="1:4" ht="15">
      <c r="A209" s="2" t="s">
        <v>261</v>
      </c>
      <c r="B209" s="2" t="s">
        <v>132</v>
      </c>
      <c r="C209" s="2" t="s">
        <v>2</v>
      </c>
      <c r="D209" s="2" t="s">
        <v>210</v>
      </c>
    </row>
    <row r="210" spans="1:4" ht="15">
      <c r="A210" s="2" t="s">
        <v>864</v>
      </c>
      <c r="B210" s="2" t="s">
        <v>65</v>
      </c>
      <c r="C210" s="2" t="s">
        <v>2</v>
      </c>
      <c r="D210" s="2" t="s">
        <v>743</v>
      </c>
    </row>
    <row r="211" spans="1:4" ht="15">
      <c r="A211" s="2" t="s">
        <v>263</v>
      </c>
      <c r="B211" s="2" t="s">
        <v>264</v>
      </c>
      <c r="C211" s="2" t="s">
        <v>2</v>
      </c>
      <c r="D211" s="2" t="s">
        <v>210</v>
      </c>
    </row>
    <row r="212" spans="1:4" ht="15">
      <c r="A212" s="2" t="s">
        <v>576</v>
      </c>
      <c r="B212" s="2" t="s">
        <v>11</v>
      </c>
      <c r="C212" s="2" t="s">
        <v>2</v>
      </c>
      <c r="D212" s="2" t="s">
        <v>215</v>
      </c>
    </row>
    <row r="213" spans="1:4" ht="15">
      <c r="A213" s="2" t="s">
        <v>865</v>
      </c>
      <c r="B213" s="2" t="s">
        <v>70</v>
      </c>
      <c r="C213" s="2" t="s">
        <v>2</v>
      </c>
      <c r="D213" s="2" t="s">
        <v>750</v>
      </c>
    </row>
    <row r="214" spans="1:4" ht="15">
      <c r="A214" s="2" t="s">
        <v>866</v>
      </c>
      <c r="B214" s="2" t="s">
        <v>867</v>
      </c>
      <c r="C214" s="2" t="s">
        <v>2</v>
      </c>
      <c r="D214" s="2" t="s">
        <v>224</v>
      </c>
    </row>
    <row r="215" spans="1:4" ht="15">
      <c r="A215" s="2" t="s">
        <v>871</v>
      </c>
      <c r="B215" s="2" t="s">
        <v>286</v>
      </c>
      <c r="C215" s="2" t="s">
        <v>2</v>
      </c>
      <c r="D215" s="2" t="s">
        <v>189</v>
      </c>
    </row>
    <row r="216" spans="1:4" ht="15">
      <c r="A216" s="2" t="s">
        <v>246</v>
      </c>
      <c r="B216" s="2" t="s">
        <v>124</v>
      </c>
      <c r="C216" s="2" t="s">
        <v>2</v>
      </c>
      <c r="D216" s="2" t="s">
        <v>205</v>
      </c>
    </row>
    <row r="217" spans="1:4" ht="15">
      <c r="A217" s="2" t="s">
        <v>705</v>
      </c>
      <c r="B217" s="2" t="s">
        <v>39</v>
      </c>
      <c r="C217" s="2" t="s">
        <v>2</v>
      </c>
      <c r="D217" s="2" t="s">
        <v>193</v>
      </c>
    </row>
    <row r="218" spans="1:4" ht="15">
      <c r="A218" s="2" t="s">
        <v>705</v>
      </c>
      <c r="B218" s="2" t="s">
        <v>131</v>
      </c>
      <c r="C218" s="2" t="s">
        <v>2</v>
      </c>
      <c r="D218" s="2" t="s">
        <v>191</v>
      </c>
    </row>
    <row r="219" spans="1:4" ht="15">
      <c r="A219" s="2" t="s">
        <v>872</v>
      </c>
      <c r="B219" s="2" t="s">
        <v>873</v>
      </c>
      <c r="C219" s="2" t="s">
        <v>2</v>
      </c>
      <c r="D219" s="2" t="s">
        <v>743</v>
      </c>
    </row>
    <row r="220" spans="1:4" ht="15">
      <c r="A220" s="2" t="s">
        <v>424</v>
      </c>
      <c r="B220" s="2" t="s">
        <v>425</v>
      </c>
      <c r="C220" s="2" t="s">
        <v>2</v>
      </c>
      <c r="D220" s="2" t="s">
        <v>224</v>
      </c>
    </row>
    <row r="221" spans="1:4" ht="15">
      <c r="A221" s="2" t="s">
        <v>577</v>
      </c>
      <c r="B221" s="2" t="s">
        <v>516</v>
      </c>
      <c r="C221" s="2" t="s">
        <v>2</v>
      </c>
      <c r="D221" s="2" t="s">
        <v>191</v>
      </c>
    </row>
    <row r="222" spans="1:4" ht="15">
      <c r="A222" s="2" t="s">
        <v>878</v>
      </c>
      <c r="B222" s="2" t="s">
        <v>879</v>
      </c>
      <c r="C222" s="2" t="s">
        <v>2</v>
      </c>
      <c r="D222" s="2" t="s">
        <v>750</v>
      </c>
    </row>
    <row r="223" spans="1:4" ht="15">
      <c r="A223" s="2" t="s">
        <v>880</v>
      </c>
      <c r="B223" s="2" t="s">
        <v>636</v>
      </c>
      <c r="C223" s="2" t="s">
        <v>2</v>
      </c>
      <c r="D223" s="2" t="s">
        <v>750</v>
      </c>
    </row>
    <row r="224" spans="1:4" ht="15">
      <c r="A224" s="2" t="s">
        <v>881</v>
      </c>
      <c r="B224" s="2" t="s">
        <v>882</v>
      </c>
      <c r="C224" s="2" t="s">
        <v>2</v>
      </c>
      <c r="D224" s="2" t="s">
        <v>743</v>
      </c>
    </row>
    <row r="225" spans="1:4" ht="15">
      <c r="A225" s="2" t="s">
        <v>578</v>
      </c>
      <c r="B225" s="2" t="s">
        <v>579</v>
      </c>
      <c r="C225" s="2" t="s">
        <v>2</v>
      </c>
      <c r="D225" s="2" t="s">
        <v>522</v>
      </c>
    </row>
    <row r="226" spans="1:4" ht="15">
      <c r="A226" s="2" t="s">
        <v>580</v>
      </c>
      <c r="B226" s="2" t="s">
        <v>512</v>
      </c>
      <c r="C226" s="2" t="s">
        <v>2</v>
      </c>
      <c r="D226" s="2" t="s">
        <v>181</v>
      </c>
    </row>
    <row r="227" spans="1:4" ht="15">
      <c r="A227" s="2" t="s">
        <v>889</v>
      </c>
      <c r="B227" s="2" t="s">
        <v>890</v>
      </c>
      <c r="C227" s="2" t="s">
        <v>2</v>
      </c>
      <c r="D227" s="2" t="s">
        <v>207</v>
      </c>
    </row>
    <row r="228" spans="1:4" ht="15">
      <c r="A228" s="2" t="s">
        <v>892</v>
      </c>
      <c r="B228" s="2" t="s">
        <v>77</v>
      </c>
      <c r="C228" s="2" t="s">
        <v>2</v>
      </c>
      <c r="D228" s="2" t="s">
        <v>750</v>
      </c>
    </row>
    <row r="229" spans="1:4" ht="15">
      <c r="A229" s="2" t="s">
        <v>581</v>
      </c>
      <c r="B229" s="2" t="s">
        <v>582</v>
      </c>
      <c r="C229" s="2" t="s">
        <v>2</v>
      </c>
      <c r="D229" s="2" t="s">
        <v>532</v>
      </c>
    </row>
    <row r="230" spans="1:4" ht="15">
      <c r="A230" s="2" t="s">
        <v>893</v>
      </c>
      <c r="B230" s="2" t="s">
        <v>805</v>
      </c>
      <c r="C230" s="2" t="s">
        <v>2</v>
      </c>
      <c r="D230" s="2" t="s">
        <v>224</v>
      </c>
    </row>
    <row r="231" spans="1:4" ht="15">
      <c r="A231" s="2" t="s">
        <v>281</v>
      </c>
      <c r="B231" s="2" t="s">
        <v>61</v>
      </c>
      <c r="C231" s="2" t="s">
        <v>2</v>
      </c>
      <c r="D231" s="2" t="s">
        <v>224</v>
      </c>
    </row>
    <row r="232" spans="1:4" ht="15">
      <c r="A232" s="2" t="s">
        <v>583</v>
      </c>
      <c r="B232" s="2" t="s">
        <v>513</v>
      </c>
      <c r="C232" s="2" t="s">
        <v>2</v>
      </c>
      <c r="D232" s="2" t="s">
        <v>207</v>
      </c>
    </row>
    <row r="233" spans="1:4" ht="15">
      <c r="A233" s="2" t="s">
        <v>273</v>
      </c>
      <c r="B233" s="2" t="s">
        <v>99</v>
      </c>
      <c r="C233" s="2" t="s">
        <v>2</v>
      </c>
      <c r="D233" s="2" t="s">
        <v>221</v>
      </c>
    </row>
    <row r="234" spans="1:4" ht="15">
      <c r="A234" s="2" t="s">
        <v>584</v>
      </c>
      <c r="B234" s="2" t="s">
        <v>23</v>
      </c>
      <c r="C234" s="2" t="s">
        <v>2</v>
      </c>
      <c r="D234" s="2" t="s">
        <v>205</v>
      </c>
    </row>
    <row r="235" spans="1:4" ht="15">
      <c r="A235" s="2" t="s">
        <v>673</v>
      </c>
      <c r="B235" s="2" t="s">
        <v>238</v>
      </c>
      <c r="C235" s="2" t="s">
        <v>2</v>
      </c>
      <c r="D235" s="2" t="s">
        <v>198</v>
      </c>
    </row>
    <row r="236" spans="1:4" ht="15">
      <c r="A236" s="2" t="s">
        <v>478</v>
      </c>
      <c r="B236" s="2" t="s">
        <v>82</v>
      </c>
      <c r="C236" s="2" t="s">
        <v>2</v>
      </c>
      <c r="D236" s="2" t="s">
        <v>198</v>
      </c>
    </row>
    <row r="237" spans="1:4" ht="15">
      <c r="A237" s="2" t="s">
        <v>585</v>
      </c>
      <c r="B237" s="2" t="s">
        <v>77</v>
      </c>
      <c r="C237" s="2" t="s">
        <v>2</v>
      </c>
      <c r="D237" s="2" t="s">
        <v>388</v>
      </c>
    </row>
    <row r="238" spans="1:4" ht="15">
      <c r="A238" s="2" t="s">
        <v>253</v>
      </c>
      <c r="B238" s="2" t="s">
        <v>63</v>
      </c>
      <c r="C238" s="2" t="s">
        <v>2</v>
      </c>
      <c r="D238" s="2" t="s">
        <v>200</v>
      </c>
    </row>
    <row r="239" spans="1:4" ht="15">
      <c r="A239" s="2" t="s">
        <v>230</v>
      </c>
      <c r="B239" s="2" t="s">
        <v>49</v>
      </c>
      <c r="C239" s="2" t="s">
        <v>2</v>
      </c>
      <c r="D239" s="2" t="s">
        <v>213</v>
      </c>
    </row>
    <row r="240" spans="1:4" ht="15">
      <c r="A240" s="2" t="s">
        <v>898</v>
      </c>
      <c r="B240" s="2" t="s">
        <v>899</v>
      </c>
      <c r="C240" s="2" t="s">
        <v>2</v>
      </c>
      <c r="D240" s="2" t="s">
        <v>193</v>
      </c>
    </row>
    <row r="241" spans="1:4" ht="15">
      <c r="A241" s="2" t="s">
        <v>900</v>
      </c>
      <c r="B241" s="2" t="s">
        <v>901</v>
      </c>
      <c r="C241" s="2" t="s">
        <v>2</v>
      </c>
      <c r="D241" s="2" t="s">
        <v>532</v>
      </c>
    </row>
    <row r="242" spans="1:4" ht="15">
      <c r="A242" s="2" t="s">
        <v>493</v>
      </c>
      <c r="B242" s="2" t="s">
        <v>11</v>
      </c>
      <c r="C242" s="2" t="s">
        <v>2</v>
      </c>
      <c r="D242" s="2" t="s">
        <v>388</v>
      </c>
    </row>
    <row r="243" spans="1:4" ht="15">
      <c r="A243" s="2" t="s">
        <v>902</v>
      </c>
      <c r="B243" s="2" t="s">
        <v>877</v>
      </c>
      <c r="C243" s="2" t="s">
        <v>2</v>
      </c>
      <c r="D243" s="2" t="s">
        <v>210</v>
      </c>
    </row>
    <row r="244" spans="1:4" ht="15">
      <c r="A244" s="2" t="s">
        <v>243</v>
      </c>
      <c r="B244" s="2" t="s">
        <v>27</v>
      </c>
      <c r="C244" s="2" t="s">
        <v>2</v>
      </c>
      <c r="D244" s="2" t="s">
        <v>198</v>
      </c>
    </row>
    <row r="245" spans="1:4" ht="15">
      <c r="A245" s="2" t="s">
        <v>586</v>
      </c>
      <c r="B245" s="2" t="s">
        <v>127</v>
      </c>
      <c r="C245" s="2" t="s">
        <v>2</v>
      </c>
      <c r="D245" s="2" t="s">
        <v>224</v>
      </c>
    </row>
    <row r="246" spans="1:4" ht="15">
      <c r="A246" s="2" t="s">
        <v>907</v>
      </c>
      <c r="B246" s="2" t="s">
        <v>908</v>
      </c>
      <c r="C246" s="2" t="s">
        <v>2</v>
      </c>
      <c r="D246" s="2" t="s">
        <v>193</v>
      </c>
    </row>
    <row r="247" spans="1:4" ht="15">
      <c r="A247" s="2" t="s">
        <v>426</v>
      </c>
      <c r="B247" s="2" t="s">
        <v>427</v>
      </c>
      <c r="C247" s="2" t="s">
        <v>2</v>
      </c>
      <c r="D247" s="2" t="s">
        <v>221</v>
      </c>
    </row>
    <row r="248" spans="1:4" ht="15">
      <c r="A248" s="2" t="s">
        <v>332</v>
      </c>
      <c r="B248" s="2" t="s">
        <v>17</v>
      </c>
      <c r="C248" s="2" t="s">
        <v>2</v>
      </c>
      <c r="D248" s="2" t="s">
        <v>198</v>
      </c>
    </row>
    <row r="249" spans="1:4" ht="15">
      <c r="A249" s="2" t="s">
        <v>919</v>
      </c>
      <c r="B249" s="2" t="s">
        <v>920</v>
      </c>
      <c r="C249" s="2" t="s">
        <v>2</v>
      </c>
      <c r="D249" s="2" t="s">
        <v>181</v>
      </c>
    </row>
    <row r="250" spans="1:4" ht="15">
      <c r="A250" s="2" t="s">
        <v>647</v>
      </c>
      <c r="B250" s="2" t="s">
        <v>575</v>
      </c>
      <c r="C250" s="2" t="s">
        <v>2</v>
      </c>
      <c r="D250" s="2" t="s">
        <v>532</v>
      </c>
    </row>
    <row r="251" spans="1:4" ht="15">
      <c r="A251" s="2" t="s">
        <v>464</v>
      </c>
      <c r="B251" s="2" t="s">
        <v>465</v>
      </c>
      <c r="C251" s="2" t="s">
        <v>2</v>
      </c>
      <c r="D251" s="2" t="s">
        <v>205</v>
      </c>
    </row>
    <row r="252" spans="1:4" ht="15">
      <c r="A252" s="2" t="s">
        <v>428</v>
      </c>
      <c r="B252" s="2" t="s">
        <v>429</v>
      </c>
      <c r="C252" s="2" t="s">
        <v>2</v>
      </c>
      <c r="D252" s="2" t="s">
        <v>191</v>
      </c>
    </row>
    <row r="253" spans="1:4" ht="15">
      <c r="A253" s="2" t="s">
        <v>254</v>
      </c>
      <c r="B253" s="2" t="s">
        <v>255</v>
      </c>
      <c r="C253" s="2" t="s">
        <v>2</v>
      </c>
      <c r="D253" s="2" t="s">
        <v>205</v>
      </c>
    </row>
    <row r="254" spans="1:4" ht="15">
      <c r="A254" s="2" t="s">
        <v>924</v>
      </c>
      <c r="B254" s="2" t="s">
        <v>925</v>
      </c>
      <c r="C254" s="2" t="s">
        <v>2</v>
      </c>
      <c r="D254" s="2" t="s">
        <v>474</v>
      </c>
    </row>
    <row r="255" spans="1:4" ht="15">
      <c r="A255" s="2" t="s">
        <v>266</v>
      </c>
      <c r="B255" s="2" t="s">
        <v>35</v>
      </c>
      <c r="C255" s="2" t="s">
        <v>2</v>
      </c>
      <c r="D255" s="2" t="s">
        <v>213</v>
      </c>
    </row>
    <row r="256" spans="1:4" ht="15">
      <c r="A256" s="2" t="s">
        <v>269</v>
      </c>
      <c r="B256" s="2" t="s">
        <v>16</v>
      </c>
      <c r="C256" s="2" t="s">
        <v>2</v>
      </c>
      <c r="D256" s="2" t="s">
        <v>215</v>
      </c>
    </row>
    <row r="257" spans="1:4" ht="15">
      <c r="A257" s="2" t="s">
        <v>233</v>
      </c>
      <c r="B257" s="2" t="s">
        <v>28</v>
      </c>
      <c r="C257" s="2" t="s">
        <v>2</v>
      </c>
      <c r="D257" s="2" t="s">
        <v>181</v>
      </c>
    </row>
    <row r="258" spans="1:4" ht="15">
      <c r="A258" s="2" t="s">
        <v>927</v>
      </c>
      <c r="B258" s="2" t="s">
        <v>928</v>
      </c>
      <c r="C258" s="2" t="s">
        <v>2</v>
      </c>
      <c r="D258" s="2" t="s">
        <v>213</v>
      </c>
    </row>
    <row r="259" spans="1:4" ht="15">
      <c r="A259" s="2" t="s">
        <v>929</v>
      </c>
      <c r="B259" s="2" t="s">
        <v>930</v>
      </c>
      <c r="C259" s="2" t="s">
        <v>2</v>
      </c>
      <c r="D259" s="2" t="s">
        <v>213</v>
      </c>
    </row>
    <row r="260" spans="1:4" ht="15">
      <c r="A260" s="2" t="s">
        <v>931</v>
      </c>
      <c r="B260" s="2" t="s">
        <v>932</v>
      </c>
      <c r="C260" s="2" t="s">
        <v>2</v>
      </c>
      <c r="D260" s="2" t="s">
        <v>474</v>
      </c>
    </row>
    <row r="261" spans="1:4" ht="15">
      <c r="A261" s="2" t="s">
        <v>349</v>
      </c>
      <c r="B261" s="2" t="s">
        <v>35</v>
      </c>
      <c r="C261" s="2" t="s">
        <v>2</v>
      </c>
      <c r="D261" s="2" t="s">
        <v>215</v>
      </c>
    </row>
    <row r="262" spans="1:4" ht="15">
      <c r="A262" s="2" t="s">
        <v>935</v>
      </c>
      <c r="B262" s="2" t="s">
        <v>112</v>
      </c>
      <c r="C262" s="2" t="s">
        <v>2</v>
      </c>
      <c r="D262" s="2" t="s">
        <v>181</v>
      </c>
    </row>
    <row r="263" spans="1:4" ht="15">
      <c r="A263" s="2" t="s">
        <v>706</v>
      </c>
      <c r="B263" s="2" t="s">
        <v>707</v>
      </c>
      <c r="C263" s="2" t="s">
        <v>2</v>
      </c>
      <c r="D263" s="2" t="s">
        <v>205</v>
      </c>
    </row>
    <row r="264" spans="1:4" ht="15">
      <c r="A264" s="2" t="s">
        <v>936</v>
      </c>
      <c r="B264" s="2" t="s">
        <v>937</v>
      </c>
      <c r="C264" s="2" t="s">
        <v>2</v>
      </c>
      <c r="D264" s="2" t="s">
        <v>743</v>
      </c>
    </row>
    <row r="265" spans="1:4" ht="15">
      <c r="A265" s="2" t="s">
        <v>938</v>
      </c>
      <c r="B265" s="2" t="s">
        <v>939</v>
      </c>
      <c r="C265" s="2" t="s">
        <v>2</v>
      </c>
      <c r="D265" s="2" t="s">
        <v>205</v>
      </c>
    </row>
    <row r="266" spans="1:4" ht="15">
      <c r="A266" s="2" t="s">
        <v>942</v>
      </c>
      <c r="B266" s="2" t="s">
        <v>943</v>
      </c>
      <c r="C266" s="2" t="s">
        <v>2</v>
      </c>
      <c r="D266" s="2" t="s">
        <v>743</v>
      </c>
    </row>
    <row r="267" spans="1:4" ht="15">
      <c r="A267" s="2" t="s">
        <v>708</v>
      </c>
      <c r="B267" s="2" t="s">
        <v>709</v>
      </c>
      <c r="C267" s="2" t="s">
        <v>2</v>
      </c>
      <c r="D267" s="2" t="s">
        <v>224</v>
      </c>
    </row>
    <row r="268" spans="1:4" ht="15">
      <c r="A268" s="2" t="s">
        <v>674</v>
      </c>
      <c r="B268" s="2" t="s">
        <v>51</v>
      </c>
      <c r="C268" s="2" t="s">
        <v>2</v>
      </c>
      <c r="D268" s="2" t="s">
        <v>215</v>
      </c>
    </row>
    <row r="269" spans="1:4" ht="15">
      <c r="A269" s="2" t="s">
        <v>368</v>
      </c>
      <c r="B269" s="2" t="s">
        <v>29</v>
      </c>
      <c r="C269" s="2" t="s">
        <v>2</v>
      </c>
      <c r="D269" s="2" t="s">
        <v>189</v>
      </c>
    </row>
    <row r="270" spans="1:4" ht="15">
      <c r="A270" s="2" t="s">
        <v>954</v>
      </c>
      <c r="B270" s="2" t="s">
        <v>955</v>
      </c>
      <c r="C270" s="2" t="s">
        <v>2</v>
      </c>
      <c r="D270" s="2" t="s">
        <v>388</v>
      </c>
    </row>
    <row r="271" spans="1:4" ht="15">
      <c r="A271" s="2" t="s">
        <v>257</v>
      </c>
      <c r="B271" s="2" t="s">
        <v>6</v>
      </c>
      <c r="C271" s="2" t="s">
        <v>2</v>
      </c>
      <c r="D271" s="2" t="s">
        <v>207</v>
      </c>
    </row>
    <row r="272" spans="1:4" ht="15">
      <c r="A272" s="2" t="s">
        <v>557</v>
      </c>
      <c r="B272" s="2" t="s">
        <v>15</v>
      </c>
      <c r="C272" s="2" t="s">
        <v>2</v>
      </c>
      <c r="D272" s="2" t="s">
        <v>181</v>
      </c>
    </row>
    <row r="273" spans="1:4" ht="15">
      <c r="A273" s="2" t="s">
        <v>959</v>
      </c>
      <c r="B273" s="2" t="s">
        <v>960</v>
      </c>
      <c r="C273" s="2" t="s">
        <v>2</v>
      </c>
      <c r="D273" s="2" t="s">
        <v>750</v>
      </c>
    </row>
    <row r="274" spans="1:4" ht="15">
      <c r="A274" s="2" t="s">
        <v>587</v>
      </c>
      <c r="B274" s="2" t="s">
        <v>16</v>
      </c>
      <c r="C274" s="2" t="s">
        <v>2</v>
      </c>
      <c r="D274" s="2" t="s">
        <v>532</v>
      </c>
    </row>
    <row r="275" spans="1:4" ht="15">
      <c r="A275" s="2" t="s">
        <v>962</v>
      </c>
      <c r="B275" s="2" t="s">
        <v>963</v>
      </c>
      <c r="C275" s="2" t="s">
        <v>2</v>
      </c>
      <c r="D275" s="2" t="s">
        <v>193</v>
      </c>
    </row>
    <row r="276" spans="1:4" ht="15">
      <c r="A276" s="2" t="s">
        <v>268</v>
      </c>
      <c r="B276" s="2" t="s">
        <v>29</v>
      </c>
      <c r="C276" s="2" t="s">
        <v>2</v>
      </c>
      <c r="D276" s="2" t="s">
        <v>215</v>
      </c>
    </row>
    <row r="277" spans="1:4" ht="15">
      <c r="A277" s="2" t="s">
        <v>964</v>
      </c>
      <c r="B277" s="2" t="s">
        <v>965</v>
      </c>
      <c r="C277" s="2" t="s">
        <v>2</v>
      </c>
      <c r="D277" s="2" t="s">
        <v>181</v>
      </c>
    </row>
    <row r="278" spans="1:4" ht="15">
      <c r="A278" s="2" t="s">
        <v>430</v>
      </c>
      <c r="B278" s="2" t="s">
        <v>588</v>
      </c>
      <c r="C278" s="2" t="s">
        <v>2</v>
      </c>
      <c r="D278" s="2" t="s">
        <v>189</v>
      </c>
    </row>
    <row r="279" spans="1:4" ht="15">
      <c r="A279" s="2" t="s">
        <v>589</v>
      </c>
      <c r="B279" s="2" t="s">
        <v>85</v>
      </c>
      <c r="C279" s="2" t="s">
        <v>2</v>
      </c>
      <c r="D279" s="2" t="s">
        <v>522</v>
      </c>
    </row>
    <row r="280" spans="1:4" ht="15">
      <c r="A280" s="2" t="s">
        <v>968</v>
      </c>
      <c r="B280" s="2" t="s">
        <v>27</v>
      </c>
      <c r="C280" s="2" t="s">
        <v>2</v>
      </c>
      <c r="D280" s="2" t="s">
        <v>750</v>
      </c>
    </row>
    <row r="281" spans="1:4" ht="15">
      <c r="A281" s="2" t="s">
        <v>239</v>
      </c>
      <c r="B281" s="2" t="s">
        <v>240</v>
      </c>
      <c r="C281" s="2" t="s">
        <v>2</v>
      </c>
      <c r="D281" s="2" t="s">
        <v>189</v>
      </c>
    </row>
    <row r="282" spans="1:4" ht="15">
      <c r="A282" s="2" t="s">
        <v>431</v>
      </c>
      <c r="B282" s="2" t="s">
        <v>40</v>
      </c>
      <c r="C282" s="2" t="s">
        <v>2</v>
      </c>
      <c r="D282" s="2" t="s">
        <v>189</v>
      </c>
    </row>
    <row r="283" spans="1:4" ht="15">
      <c r="A283" s="2" t="s">
        <v>971</v>
      </c>
      <c r="B283" s="2" t="s">
        <v>972</v>
      </c>
      <c r="C283" s="2" t="s">
        <v>2</v>
      </c>
      <c r="D283" s="2" t="s">
        <v>221</v>
      </c>
    </row>
    <row r="284" spans="1:4" ht="15">
      <c r="A284" s="2" t="s">
        <v>973</v>
      </c>
      <c r="B284" s="2" t="s">
        <v>52</v>
      </c>
      <c r="C284" s="2" t="s">
        <v>2</v>
      </c>
      <c r="D284" s="2" t="s">
        <v>532</v>
      </c>
    </row>
    <row r="285" spans="1:4" ht="15">
      <c r="A285" s="2" t="s">
        <v>558</v>
      </c>
      <c r="B285" s="2" t="s">
        <v>975</v>
      </c>
      <c r="C285" s="2" t="s">
        <v>2</v>
      </c>
      <c r="D285" s="2" t="s">
        <v>221</v>
      </c>
    </row>
    <row r="286" spans="1:4" ht="15">
      <c r="A286" s="2" t="s">
        <v>590</v>
      </c>
      <c r="B286" s="2" t="s">
        <v>34</v>
      </c>
      <c r="C286" s="2" t="s">
        <v>2</v>
      </c>
      <c r="D286" s="2" t="s">
        <v>522</v>
      </c>
    </row>
    <row r="287" spans="1:4" ht="15">
      <c r="A287" s="2" t="s">
        <v>258</v>
      </c>
      <c r="B287" s="2" t="s">
        <v>91</v>
      </c>
      <c r="C287" s="2" t="s">
        <v>2</v>
      </c>
      <c r="D287" s="2" t="s">
        <v>210</v>
      </c>
    </row>
    <row r="288" spans="1:4" ht="15">
      <c r="A288" s="2" t="s">
        <v>591</v>
      </c>
      <c r="B288" s="2" t="s">
        <v>409</v>
      </c>
      <c r="C288" s="2" t="s">
        <v>2</v>
      </c>
      <c r="D288" s="2" t="s">
        <v>207</v>
      </c>
    </row>
    <row r="289" spans="1:4" ht="15">
      <c r="A289" s="2" t="s">
        <v>275</v>
      </c>
      <c r="B289" s="2" t="s">
        <v>89</v>
      </c>
      <c r="C289" s="2" t="s">
        <v>2</v>
      </c>
      <c r="D289" s="2" t="s">
        <v>200</v>
      </c>
    </row>
    <row r="290" spans="1:4" ht="15">
      <c r="A290" s="2" t="s">
        <v>976</v>
      </c>
      <c r="B290" s="2" t="s">
        <v>977</v>
      </c>
      <c r="C290" s="2" t="s">
        <v>2</v>
      </c>
      <c r="D290" s="2" t="s">
        <v>743</v>
      </c>
    </row>
    <row r="291" spans="1:4" ht="15">
      <c r="A291" s="2" t="s">
        <v>979</v>
      </c>
      <c r="B291" s="2" t="s">
        <v>980</v>
      </c>
      <c r="C291" s="2" t="s">
        <v>2</v>
      </c>
      <c r="D291" s="2" t="s">
        <v>474</v>
      </c>
    </row>
    <row r="292" spans="1:4" ht="15">
      <c r="A292" s="2" t="s">
        <v>411</v>
      </c>
      <c r="B292" s="2" t="s">
        <v>432</v>
      </c>
      <c r="C292" s="2" t="s">
        <v>2</v>
      </c>
      <c r="D292" s="2" t="s">
        <v>224</v>
      </c>
    </row>
    <row r="293" spans="1:4" ht="15">
      <c r="A293" s="2" t="s">
        <v>989</v>
      </c>
      <c r="B293" s="2" t="s">
        <v>990</v>
      </c>
      <c r="C293" s="2" t="s">
        <v>2</v>
      </c>
      <c r="D293" s="2" t="s">
        <v>743</v>
      </c>
    </row>
    <row r="294" spans="1:4" ht="15">
      <c r="A294" s="2" t="s">
        <v>593</v>
      </c>
      <c r="B294" s="2" t="s">
        <v>120</v>
      </c>
      <c r="C294" s="2" t="s">
        <v>2</v>
      </c>
      <c r="D294" s="2" t="s">
        <v>193</v>
      </c>
    </row>
    <row r="295" spans="1:4" ht="15">
      <c r="A295" s="2" t="s">
        <v>675</v>
      </c>
      <c r="B295" s="2" t="s">
        <v>234</v>
      </c>
      <c r="C295" s="2" t="s">
        <v>2</v>
      </c>
      <c r="D295" s="2" t="s">
        <v>207</v>
      </c>
    </row>
    <row r="296" spans="1:4" ht="15">
      <c r="A296" s="2" t="s">
        <v>991</v>
      </c>
      <c r="B296" s="2" t="s">
        <v>42</v>
      </c>
      <c r="C296" s="2" t="s">
        <v>2</v>
      </c>
      <c r="D296" s="2" t="s">
        <v>748</v>
      </c>
    </row>
    <row r="297" spans="1:4" ht="15">
      <c r="A297" s="2" t="s">
        <v>992</v>
      </c>
      <c r="B297" s="2" t="s">
        <v>46</v>
      </c>
      <c r="C297" s="2" t="s">
        <v>2</v>
      </c>
      <c r="D297" s="2" t="s">
        <v>221</v>
      </c>
    </row>
    <row r="298" spans="1:4" ht="15">
      <c r="A298" s="2" t="s">
        <v>995</v>
      </c>
      <c r="B298" s="2" t="s">
        <v>996</v>
      </c>
      <c r="C298" s="2" t="s">
        <v>2</v>
      </c>
      <c r="D298" s="2" t="s">
        <v>750</v>
      </c>
    </row>
    <row r="299" spans="1:4" ht="15">
      <c r="A299" s="2" t="s">
        <v>997</v>
      </c>
      <c r="B299" s="2" t="s">
        <v>998</v>
      </c>
      <c r="C299" s="2" t="s">
        <v>2</v>
      </c>
      <c r="D299" s="2" t="s">
        <v>748</v>
      </c>
    </row>
    <row r="300" spans="1:4" ht="15">
      <c r="A300" s="2" t="s">
        <v>999</v>
      </c>
      <c r="B300" s="2" t="s">
        <v>4</v>
      </c>
      <c r="C300" s="2" t="s">
        <v>2</v>
      </c>
      <c r="D300" s="2" t="s">
        <v>191</v>
      </c>
    </row>
    <row r="301" spans="1:4" ht="15">
      <c r="A301" s="2" t="s">
        <v>433</v>
      </c>
      <c r="B301" s="2" t="s">
        <v>26</v>
      </c>
      <c r="C301" s="2" t="s">
        <v>2</v>
      </c>
      <c r="D301" s="2" t="s">
        <v>388</v>
      </c>
    </row>
    <row r="302" spans="1:4" ht="15">
      <c r="A302" s="2" t="s">
        <v>594</v>
      </c>
      <c r="B302" s="2" t="s">
        <v>45</v>
      </c>
      <c r="C302" s="2" t="s">
        <v>2</v>
      </c>
      <c r="D302" s="2" t="s">
        <v>522</v>
      </c>
    </row>
    <row r="303" spans="1:4" ht="15">
      <c r="A303" s="2" t="s">
        <v>1000</v>
      </c>
      <c r="B303" s="2" t="s">
        <v>722</v>
      </c>
      <c r="C303" s="2" t="s">
        <v>2</v>
      </c>
      <c r="D303" s="2" t="s">
        <v>743</v>
      </c>
    </row>
    <row r="304" spans="1:4" ht="15">
      <c r="A304" s="2" t="s">
        <v>676</v>
      </c>
      <c r="B304" s="2" t="s">
        <v>285</v>
      </c>
      <c r="C304" s="2" t="s">
        <v>2</v>
      </c>
      <c r="D304" s="2" t="s">
        <v>221</v>
      </c>
    </row>
    <row r="305" spans="1:4" ht="15">
      <c r="A305" s="2" t="s">
        <v>434</v>
      </c>
      <c r="B305" s="2" t="s">
        <v>77</v>
      </c>
      <c r="C305" s="2" t="s">
        <v>2</v>
      </c>
      <c r="D305" s="2" t="s">
        <v>221</v>
      </c>
    </row>
    <row r="306" spans="1:4" ht="15">
      <c r="A306" s="2" t="s">
        <v>595</v>
      </c>
      <c r="B306" s="2" t="s">
        <v>596</v>
      </c>
      <c r="C306" s="2" t="s">
        <v>2</v>
      </c>
      <c r="D306" s="2" t="s">
        <v>193</v>
      </c>
    </row>
    <row r="307" spans="1:4" ht="15">
      <c r="A307" s="2" t="s">
        <v>435</v>
      </c>
      <c r="B307" s="2" t="s">
        <v>436</v>
      </c>
      <c r="C307" s="2" t="s">
        <v>2</v>
      </c>
      <c r="D307" s="2" t="s">
        <v>213</v>
      </c>
    </row>
    <row r="308" spans="1:4" ht="15">
      <c r="A308" s="2" t="s">
        <v>435</v>
      </c>
      <c r="B308" s="2" t="s">
        <v>123</v>
      </c>
      <c r="C308" s="2" t="s">
        <v>2</v>
      </c>
      <c r="D308" s="2" t="s">
        <v>215</v>
      </c>
    </row>
    <row r="309" spans="1:4" ht="15">
      <c r="A309" s="2" t="s">
        <v>710</v>
      </c>
      <c r="B309" s="2" t="s">
        <v>711</v>
      </c>
      <c r="C309" s="2" t="s">
        <v>2</v>
      </c>
      <c r="D309" s="2" t="s">
        <v>474</v>
      </c>
    </row>
    <row r="310" spans="1:4" ht="15">
      <c r="A310" s="2" t="s">
        <v>597</v>
      </c>
      <c r="B310" s="2" t="s">
        <v>598</v>
      </c>
      <c r="C310" s="2" t="s">
        <v>3</v>
      </c>
      <c r="D310" s="2" t="s">
        <v>522</v>
      </c>
    </row>
    <row r="311" spans="1:4" ht="15">
      <c r="A311" s="2" t="s">
        <v>437</v>
      </c>
      <c r="B311" s="2" t="s">
        <v>401</v>
      </c>
      <c r="C311" s="2" t="s">
        <v>3</v>
      </c>
      <c r="D311" s="2" t="s">
        <v>221</v>
      </c>
    </row>
    <row r="312" spans="1:4" ht="15">
      <c r="A312" s="2" t="s">
        <v>290</v>
      </c>
      <c r="B312" s="2" t="s">
        <v>32</v>
      </c>
      <c r="C312" s="2" t="s">
        <v>3</v>
      </c>
      <c r="D312" s="2" t="s">
        <v>191</v>
      </c>
    </row>
    <row r="313" spans="1:4" ht="15">
      <c r="A313" s="2" t="s">
        <v>599</v>
      </c>
      <c r="B313" s="2" t="s">
        <v>42</v>
      </c>
      <c r="C313" s="2" t="s">
        <v>3</v>
      </c>
      <c r="D313" s="2" t="s">
        <v>221</v>
      </c>
    </row>
    <row r="314" spans="1:4" ht="15">
      <c r="A314" s="2" t="s">
        <v>297</v>
      </c>
      <c r="B314" s="2" t="s">
        <v>93</v>
      </c>
      <c r="C314" s="2" t="s">
        <v>3</v>
      </c>
      <c r="D314" s="2" t="s">
        <v>198</v>
      </c>
    </row>
    <row r="315" spans="1:4" ht="15">
      <c r="A315" s="2" t="s">
        <v>786</v>
      </c>
      <c r="B315" s="2" t="s">
        <v>787</v>
      </c>
      <c r="C315" s="2" t="s">
        <v>3</v>
      </c>
      <c r="D315" s="2" t="s">
        <v>743</v>
      </c>
    </row>
    <row r="316" spans="1:4" ht="15">
      <c r="A316" s="2" t="s">
        <v>395</v>
      </c>
      <c r="B316" s="2" t="s">
        <v>438</v>
      </c>
      <c r="C316" s="2" t="s">
        <v>3</v>
      </c>
      <c r="D316" s="2" t="s">
        <v>215</v>
      </c>
    </row>
    <row r="317" spans="1:4" ht="15">
      <c r="A317" s="2" t="s">
        <v>439</v>
      </c>
      <c r="B317" s="2" t="s">
        <v>11</v>
      </c>
      <c r="C317" s="2" t="s">
        <v>3</v>
      </c>
      <c r="D317" s="2" t="s">
        <v>181</v>
      </c>
    </row>
    <row r="318" spans="1:4" ht="15">
      <c r="A318" s="2" t="s">
        <v>793</v>
      </c>
      <c r="B318" s="2" t="s">
        <v>52</v>
      </c>
      <c r="C318" s="2" t="s">
        <v>3</v>
      </c>
      <c r="D318" s="2" t="s">
        <v>743</v>
      </c>
    </row>
    <row r="319" spans="1:4" ht="15">
      <c r="A319" s="2" t="s">
        <v>440</v>
      </c>
      <c r="B319" s="2" t="s">
        <v>48</v>
      </c>
      <c r="C319" s="2" t="s">
        <v>3</v>
      </c>
      <c r="D319" s="2" t="s">
        <v>191</v>
      </c>
    </row>
    <row r="320" spans="1:4" ht="15">
      <c r="A320" s="2" t="s">
        <v>794</v>
      </c>
      <c r="B320" s="2" t="s">
        <v>75</v>
      </c>
      <c r="C320" s="2" t="s">
        <v>3</v>
      </c>
      <c r="D320" s="2" t="s">
        <v>224</v>
      </c>
    </row>
    <row r="321" spans="1:4" ht="15">
      <c r="A321" s="2" t="s">
        <v>441</v>
      </c>
      <c r="B321" s="2" t="s">
        <v>38</v>
      </c>
      <c r="C321" s="2" t="s">
        <v>3</v>
      </c>
      <c r="D321" s="2" t="s">
        <v>210</v>
      </c>
    </row>
    <row r="322" spans="1:4" ht="15">
      <c r="A322" s="2" t="s">
        <v>302</v>
      </c>
      <c r="B322" s="2" t="s">
        <v>125</v>
      </c>
      <c r="C322" s="2" t="s">
        <v>3</v>
      </c>
      <c r="D322" s="2" t="s">
        <v>215</v>
      </c>
    </row>
    <row r="323" spans="1:4" ht="15">
      <c r="A323" s="2" t="s">
        <v>802</v>
      </c>
      <c r="B323" s="2" t="s">
        <v>803</v>
      </c>
      <c r="C323" s="2" t="s">
        <v>3</v>
      </c>
      <c r="D323" s="2" t="s">
        <v>193</v>
      </c>
    </row>
    <row r="324" spans="1:4" ht="15">
      <c r="A324" s="2" t="s">
        <v>600</v>
      </c>
      <c r="B324" s="2" t="s">
        <v>73</v>
      </c>
      <c r="C324" s="2" t="s">
        <v>3</v>
      </c>
      <c r="D324" s="2" t="s">
        <v>205</v>
      </c>
    </row>
    <row r="325" spans="1:4" ht="15">
      <c r="A325" s="2" t="s">
        <v>301</v>
      </c>
      <c r="B325" s="2" t="s">
        <v>282</v>
      </c>
      <c r="C325" s="2" t="s">
        <v>3</v>
      </c>
      <c r="D325" s="2" t="s">
        <v>210</v>
      </c>
    </row>
    <row r="326" spans="1:4" ht="15">
      <c r="A326" s="2" t="s">
        <v>300</v>
      </c>
      <c r="B326" s="2" t="s">
        <v>17</v>
      </c>
      <c r="C326" s="2" t="s">
        <v>3</v>
      </c>
      <c r="D326" s="2" t="s">
        <v>207</v>
      </c>
    </row>
    <row r="327" spans="1:4" ht="15">
      <c r="A327" s="2" t="s">
        <v>830</v>
      </c>
      <c r="B327" s="2" t="s">
        <v>112</v>
      </c>
      <c r="C327" s="2" t="s">
        <v>3</v>
      </c>
      <c r="D327" s="2" t="s">
        <v>748</v>
      </c>
    </row>
    <row r="328" spans="1:4" ht="15">
      <c r="A328" s="2" t="s">
        <v>442</v>
      </c>
      <c r="B328" s="2" t="s">
        <v>117</v>
      </c>
      <c r="C328" s="2" t="s">
        <v>3</v>
      </c>
      <c r="D328" s="2" t="s">
        <v>388</v>
      </c>
    </row>
    <row r="329" spans="1:4" ht="15">
      <c r="A329" s="2" t="s">
        <v>284</v>
      </c>
      <c r="B329" s="2" t="s">
        <v>285</v>
      </c>
      <c r="C329" s="2" t="s">
        <v>3</v>
      </c>
      <c r="D329" s="2" t="s">
        <v>189</v>
      </c>
    </row>
    <row r="330" spans="1:4" ht="15">
      <c r="A330" s="2" t="s">
        <v>832</v>
      </c>
      <c r="B330" s="2" t="s">
        <v>102</v>
      </c>
      <c r="C330" s="2" t="s">
        <v>3</v>
      </c>
      <c r="D330" s="2" t="s">
        <v>189</v>
      </c>
    </row>
    <row r="331" spans="1:4" ht="15">
      <c r="A331" s="2" t="s">
        <v>844</v>
      </c>
      <c r="B331" s="2" t="s">
        <v>27</v>
      </c>
      <c r="C331" s="2" t="s">
        <v>3</v>
      </c>
      <c r="D331" s="2" t="s">
        <v>193</v>
      </c>
    </row>
    <row r="332" spans="1:4" ht="15">
      <c r="A332" s="2" t="s">
        <v>601</v>
      </c>
      <c r="B332" s="2" t="s">
        <v>16</v>
      </c>
      <c r="C332" s="2" t="s">
        <v>3</v>
      </c>
      <c r="D332" s="2" t="s">
        <v>193</v>
      </c>
    </row>
    <row r="333" spans="1:4" ht="15">
      <c r="A333" s="2" t="s">
        <v>856</v>
      </c>
      <c r="B333" s="2" t="s">
        <v>14</v>
      </c>
      <c r="C333" s="2" t="s">
        <v>3</v>
      </c>
      <c r="D333" s="2" t="s">
        <v>750</v>
      </c>
    </row>
    <row r="334" spans="1:4" ht="15">
      <c r="A334" s="2" t="s">
        <v>857</v>
      </c>
      <c r="B334" s="2" t="s">
        <v>858</v>
      </c>
      <c r="C334" s="2" t="s">
        <v>3</v>
      </c>
      <c r="D334" s="2" t="s">
        <v>205</v>
      </c>
    </row>
    <row r="335" spans="1:4" ht="15">
      <c r="A335" s="2" t="s">
        <v>294</v>
      </c>
      <c r="B335" s="2" t="s">
        <v>71</v>
      </c>
      <c r="C335" s="2" t="s">
        <v>3</v>
      </c>
      <c r="D335" s="2" t="s">
        <v>200</v>
      </c>
    </row>
    <row r="336" spans="1:4" ht="15">
      <c r="A336" s="2" t="s">
        <v>372</v>
      </c>
      <c r="B336" s="2" t="s">
        <v>373</v>
      </c>
      <c r="C336" s="2" t="s">
        <v>3</v>
      </c>
      <c r="D336" s="2" t="s">
        <v>181</v>
      </c>
    </row>
    <row r="337" spans="1:4" ht="15">
      <c r="A337" s="2" t="s">
        <v>288</v>
      </c>
      <c r="B337" s="2" t="s">
        <v>34</v>
      </c>
      <c r="C337" s="2" t="s">
        <v>3</v>
      </c>
      <c r="D337" s="2" t="s">
        <v>532</v>
      </c>
    </row>
    <row r="338" spans="1:4" ht="15">
      <c r="A338" s="2" t="s">
        <v>443</v>
      </c>
      <c r="B338" s="2" t="s">
        <v>444</v>
      </c>
      <c r="C338" s="2" t="s">
        <v>3</v>
      </c>
      <c r="D338" s="2" t="s">
        <v>388</v>
      </c>
    </row>
    <row r="339" spans="1:4" ht="15">
      <c r="A339" s="2" t="s">
        <v>235</v>
      </c>
      <c r="B339" s="2" t="s">
        <v>119</v>
      </c>
      <c r="C339" s="2" t="s">
        <v>3</v>
      </c>
      <c r="D339" s="2" t="s">
        <v>532</v>
      </c>
    </row>
    <row r="340" spans="1:4" ht="15">
      <c r="A340" s="2" t="s">
        <v>375</v>
      </c>
      <c r="B340" s="2" t="s">
        <v>82</v>
      </c>
      <c r="C340" s="2" t="s">
        <v>3</v>
      </c>
      <c r="D340" s="2" t="s">
        <v>191</v>
      </c>
    </row>
    <row r="341" spans="1:4" ht="15">
      <c r="A341" s="2" t="s">
        <v>295</v>
      </c>
      <c r="B341" s="2" t="s">
        <v>77</v>
      </c>
      <c r="C341" s="2" t="s">
        <v>3</v>
      </c>
      <c r="D341" s="2" t="s">
        <v>200</v>
      </c>
    </row>
    <row r="342" spans="1:4" ht="15">
      <c r="A342" s="2" t="s">
        <v>445</v>
      </c>
      <c r="B342" s="2" t="s">
        <v>45</v>
      </c>
      <c r="C342" s="2" t="s">
        <v>3</v>
      </c>
      <c r="D342" s="2" t="s">
        <v>193</v>
      </c>
    </row>
    <row r="343" spans="1:4" ht="15">
      <c r="A343" s="2" t="s">
        <v>883</v>
      </c>
      <c r="B343" s="2" t="s">
        <v>884</v>
      </c>
      <c r="C343" s="2" t="s">
        <v>3</v>
      </c>
      <c r="D343" s="2" t="s">
        <v>207</v>
      </c>
    </row>
    <row r="344" spans="1:4" ht="15">
      <c r="A344" s="2" t="s">
        <v>602</v>
      </c>
      <c r="B344" s="2" t="s">
        <v>27</v>
      </c>
      <c r="C344" s="2" t="s">
        <v>3</v>
      </c>
      <c r="D344" s="2" t="s">
        <v>522</v>
      </c>
    </row>
    <row r="345" spans="1:4" ht="15">
      <c r="A345" s="2" t="s">
        <v>292</v>
      </c>
      <c r="B345" s="2" t="s">
        <v>8</v>
      </c>
      <c r="C345" s="2" t="s">
        <v>3</v>
      </c>
      <c r="D345" s="2" t="s">
        <v>198</v>
      </c>
    </row>
    <row r="346" spans="1:4" ht="15">
      <c r="A346" s="2" t="s">
        <v>289</v>
      </c>
      <c r="B346" s="2" t="s">
        <v>133</v>
      </c>
      <c r="C346" s="2" t="s">
        <v>3</v>
      </c>
      <c r="D346" s="2" t="s">
        <v>189</v>
      </c>
    </row>
    <row r="347" spans="1:4" ht="15">
      <c r="A347" s="2" t="s">
        <v>603</v>
      </c>
      <c r="B347" s="2" t="s">
        <v>604</v>
      </c>
      <c r="C347" s="2" t="s">
        <v>3</v>
      </c>
      <c r="D347" s="2" t="s">
        <v>213</v>
      </c>
    </row>
    <row r="348" spans="1:4" ht="15">
      <c r="A348" s="2" t="s">
        <v>480</v>
      </c>
      <c r="B348" s="2" t="s">
        <v>99</v>
      </c>
      <c r="C348" s="2" t="s">
        <v>3</v>
      </c>
      <c r="D348" s="2" t="s">
        <v>210</v>
      </c>
    </row>
    <row r="349" spans="1:4" ht="15">
      <c r="A349" s="2" t="s">
        <v>446</v>
      </c>
      <c r="B349" s="2" t="s">
        <v>447</v>
      </c>
      <c r="C349" s="2" t="s">
        <v>3</v>
      </c>
      <c r="D349" s="2" t="s">
        <v>750</v>
      </c>
    </row>
    <row r="350" spans="1:4" ht="15">
      <c r="A350" s="2" t="s">
        <v>605</v>
      </c>
      <c r="B350" s="2" t="s">
        <v>606</v>
      </c>
      <c r="C350" s="2" t="s">
        <v>3</v>
      </c>
      <c r="D350" s="2" t="s">
        <v>224</v>
      </c>
    </row>
    <row r="351" spans="1:4" ht="15">
      <c r="A351" s="2" t="s">
        <v>482</v>
      </c>
      <c r="B351" s="2" t="s">
        <v>483</v>
      </c>
      <c r="C351" s="2" t="s">
        <v>3</v>
      </c>
      <c r="D351" s="2" t="s">
        <v>474</v>
      </c>
    </row>
    <row r="352" spans="1:4" ht="15">
      <c r="A352" s="2" t="s">
        <v>283</v>
      </c>
      <c r="B352" s="2" t="s">
        <v>91</v>
      </c>
      <c r="C352" s="2" t="s">
        <v>3</v>
      </c>
      <c r="D352" s="2" t="s">
        <v>181</v>
      </c>
    </row>
    <row r="353" spans="1:4" ht="15">
      <c r="A353" s="2" t="s">
        <v>298</v>
      </c>
      <c r="B353" s="2" t="s">
        <v>299</v>
      </c>
      <c r="C353" s="2" t="s">
        <v>3</v>
      </c>
      <c r="D353" s="2" t="s">
        <v>205</v>
      </c>
    </row>
    <row r="354" spans="1:4" ht="15">
      <c r="A354" s="2" t="s">
        <v>305</v>
      </c>
      <c r="B354" s="2" t="s">
        <v>17</v>
      </c>
      <c r="C354" s="2" t="s">
        <v>3</v>
      </c>
      <c r="D354" s="2" t="s">
        <v>224</v>
      </c>
    </row>
    <row r="355" spans="1:4" ht="15">
      <c r="A355" s="2" t="s">
        <v>296</v>
      </c>
      <c r="B355" s="2" t="s">
        <v>19</v>
      </c>
      <c r="C355" s="2" t="s">
        <v>3</v>
      </c>
      <c r="D355" s="2" t="s">
        <v>200</v>
      </c>
    </row>
    <row r="356" spans="1:4" ht="15">
      <c r="A356" s="2" t="s">
        <v>712</v>
      </c>
      <c r="B356" s="2" t="s">
        <v>713</v>
      </c>
      <c r="C356" s="2" t="s">
        <v>3</v>
      </c>
      <c r="D356" s="2" t="s">
        <v>522</v>
      </c>
    </row>
    <row r="357" spans="1:4" ht="15">
      <c r="A357" s="2" t="s">
        <v>607</v>
      </c>
      <c r="B357" s="2" t="s">
        <v>286</v>
      </c>
      <c r="C357" s="2" t="s">
        <v>3</v>
      </c>
      <c r="D357" s="2" t="s">
        <v>215</v>
      </c>
    </row>
    <row r="358" spans="1:4" ht="15">
      <c r="A358" s="2" t="s">
        <v>944</v>
      </c>
      <c r="B358" s="2" t="s">
        <v>122</v>
      </c>
      <c r="C358" s="2" t="s">
        <v>3</v>
      </c>
      <c r="D358" s="2" t="s">
        <v>748</v>
      </c>
    </row>
    <row r="359" spans="1:4" ht="15">
      <c r="A359" s="2" t="s">
        <v>947</v>
      </c>
      <c r="B359" s="2" t="s">
        <v>948</v>
      </c>
      <c r="C359" s="2" t="s">
        <v>3</v>
      </c>
      <c r="D359" s="2" t="s">
        <v>743</v>
      </c>
    </row>
    <row r="360" spans="1:4" ht="15">
      <c r="A360" s="2" t="s">
        <v>293</v>
      </c>
      <c r="B360" s="2" t="s">
        <v>18</v>
      </c>
      <c r="C360" s="2" t="s">
        <v>3</v>
      </c>
      <c r="D360" s="2" t="s">
        <v>213</v>
      </c>
    </row>
    <row r="361" spans="1:4" ht="15">
      <c r="A361" s="2" t="s">
        <v>608</v>
      </c>
      <c r="B361" s="2" t="s">
        <v>34</v>
      </c>
      <c r="C361" s="2" t="s">
        <v>3</v>
      </c>
      <c r="D361" s="2" t="s">
        <v>388</v>
      </c>
    </row>
    <row r="362" spans="1:4" ht="15">
      <c r="A362" s="2" t="s">
        <v>197</v>
      </c>
      <c r="B362" s="2" t="s">
        <v>6</v>
      </c>
      <c r="C362" s="2" t="s">
        <v>3</v>
      </c>
      <c r="D362" s="2" t="s">
        <v>750</v>
      </c>
    </row>
    <row r="363" spans="1:4" ht="15">
      <c r="A363" s="2" t="s">
        <v>714</v>
      </c>
      <c r="B363" s="2" t="s">
        <v>397</v>
      </c>
      <c r="C363" s="2" t="s">
        <v>3</v>
      </c>
      <c r="D363" s="2" t="s">
        <v>198</v>
      </c>
    </row>
    <row r="364" spans="1:4" ht="15">
      <c r="A364" s="2" t="s">
        <v>966</v>
      </c>
      <c r="B364" s="2" t="s">
        <v>45</v>
      </c>
      <c r="C364" s="2" t="s">
        <v>3</v>
      </c>
      <c r="D364" s="2" t="s">
        <v>474</v>
      </c>
    </row>
    <row r="365" spans="1:4" ht="15">
      <c r="A365" s="2" t="s">
        <v>450</v>
      </c>
      <c r="B365" s="2" t="s">
        <v>451</v>
      </c>
      <c r="C365" s="2" t="s">
        <v>3</v>
      </c>
      <c r="D365" s="2" t="s">
        <v>207</v>
      </c>
    </row>
    <row r="366" spans="1:4" ht="15">
      <c r="A366" s="2" t="s">
        <v>352</v>
      </c>
      <c r="B366" s="2" t="s">
        <v>609</v>
      </c>
      <c r="C366" s="2" t="s">
        <v>3</v>
      </c>
      <c r="D366" s="2" t="s">
        <v>474</v>
      </c>
    </row>
    <row r="367" spans="1:4" ht="15">
      <c r="A367" s="2" t="s">
        <v>974</v>
      </c>
      <c r="B367" s="2" t="s">
        <v>517</v>
      </c>
      <c r="C367" s="2" t="s">
        <v>3</v>
      </c>
      <c r="D367" s="2" t="s">
        <v>743</v>
      </c>
    </row>
    <row r="368" spans="1:4" ht="15">
      <c r="A368" s="2" t="s">
        <v>610</v>
      </c>
      <c r="B368" s="2" t="s">
        <v>449</v>
      </c>
      <c r="C368" s="2" t="s">
        <v>3</v>
      </c>
      <c r="D368" s="2" t="s">
        <v>213</v>
      </c>
    </row>
    <row r="369" spans="1:4" ht="15">
      <c r="A369" s="2" t="s">
        <v>291</v>
      </c>
      <c r="B369" s="2" t="s">
        <v>122</v>
      </c>
      <c r="C369" s="2" t="s">
        <v>3</v>
      </c>
      <c r="D369" s="2" t="s">
        <v>193</v>
      </c>
    </row>
    <row r="370" spans="1:4" ht="15">
      <c r="A370" s="2" t="s">
        <v>994</v>
      </c>
      <c r="B370" s="2" t="s">
        <v>238</v>
      </c>
      <c r="C370" s="2" t="s">
        <v>3</v>
      </c>
      <c r="D370" s="2" t="s">
        <v>205</v>
      </c>
    </row>
    <row r="371" spans="1:4" ht="15">
      <c r="A371" s="2" t="s">
        <v>303</v>
      </c>
      <c r="B371" s="2" t="s">
        <v>28</v>
      </c>
      <c r="C371" s="2" t="s">
        <v>3</v>
      </c>
      <c r="D371" s="2" t="s">
        <v>221</v>
      </c>
    </row>
    <row r="372" spans="1:4" ht="15">
      <c r="A372" s="2" t="s">
        <v>611</v>
      </c>
      <c r="B372" s="2" t="s">
        <v>130</v>
      </c>
      <c r="C372" s="2" t="s">
        <v>3</v>
      </c>
      <c r="D372" s="2" t="s">
        <v>532</v>
      </c>
    </row>
    <row r="373" spans="1:4" ht="15">
      <c r="A373" s="2" t="s">
        <v>1003</v>
      </c>
      <c r="B373" s="2" t="s">
        <v>1004</v>
      </c>
      <c r="C373" s="2" t="s">
        <v>3</v>
      </c>
      <c r="D373" s="2" t="s">
        <v>748</v>
      </c>
    </row>
    <row r="374" spans="1:4" ht="15">
      <c r="A374" s="2" t="s">
        <v>677</v>
      </c>
      <c r="B374" s="2" t="s">
        <v>678</v>
      </c>
      <c r="C374" s="2" t="s">
        <v>0</v>
      </c>
      <c r="D374" s="2" t="s">
        <v>198</v>
      </c>
    </row>
    <row r="375" spans="1:4" ht="15">
      <c r="A375" s="2" t="s">
        <v>328</v>
      </c>
      <c r="B375" s="2" t="s">
        <v>22</v>
      </c>
      <c r="C375" s="2" t="s">
        <v>0</v>
      </c>
      <c r="D375" s="2" t="s">
        <v>205</v>
      </c>
    </row>
    <row r="376" spans="1:4" ht="15">
      <c r="A376" s="2" t="s">
        <v>744</v>
      </c>
      <c r="B376" s="2" t="s">
        <v>745</v>
      </c>
      <c r="C376" s="2" t="s">
        <v>0</v>
      </c>
      <c r="D376" s="2" t="s">
        <v>522</v>
      </c>
    </row>
    <row r="377" spans="1:4" ht="15">
      <c r="A377" s="2" t="s">
        <v>612</v>
      </c>
      <c r="B377" s="2" t="s">
        <v>47</v>
      </c>
      <c r="C377" s="2" t="s">
        <v>0</v>
      </c>
      <c r="D377" s="2" t="s">
        <v>210</v>
      </c>
    </row>
    <row r="378" spans="1:4" ht="15">
      <c r="A378" s="2" t="s">
        <v>751</v>
      </c>
      <c r="B378" s="2" t="s">
        <v>752</v>
      </c>
      <c r="C378" s="2" t="s">
        <v>0</v>
      </c>
      <c r="D378" s="2" t="s">
        <v>210</v>
      </c>
    </row>
    <row r="379" spans="1:4" ht="15">
      <c r="A379" s="2" t="s">
        <v>325</v>
      </c>
      <c r="B379" s="2" t="s">
        <v>54</v>
      </c>
      <c r="C379" s="2" t="s">
        <v>0</v>
      </c>
      <c r="D379" s="2" t="s">
        <v>198</v>
      </c>
    </row>
    <row r="380" spans="1:4" ht="15">
      <c r="A380" s="2" t="s">
        <v>199</v>
      </c>
      <c r="B380" s="2" t="s">
        <v>82</v>
      </c>
      <c r="C380" s="2" t="s">
        <v>0</v>
      </c>
      <c r="D380" s="2" t="s">
        <v>474</v>
      </c>
    </row>
    <row r="381" spans="1:4" ht="15">
      <c r="A381" s="2" t="s">
        <v>199</v>
      </c>
      <c r="B381" s="2" t="s">
        <v>48</v>
      </c>
      <c r="C381" s="2" t="s">
        <v>0</v>
      </c>
      <c r="D381" s="2" t="s">
        <v>532</v>
      </c>
    </row>
    <row r="382" spans="1:4" ht="15">
      <c r="A382" s="2" t="s">
        <v>347</v>
      </c>
      <c r="B382" s="2" t="s">
        <v>91</v>
      </c>
      <c r="C382" s="2" t="s">
        <v>0</v>
      </c>
      <c r="D382" s="2" t="s">
        <v>205</v>
      </c>
    </row>
    <row r="383" spans="1:4" ht="15">
      <c r="A383" s="2" t="s">
        <v>758</v>
      </c>
      <c r="B383" s="2" t="s">
        <v>641</v>
      </c>
      <c r="C383" s="2" t="s">
        <v>0</v>
      </c>
      <c r="D383" s="2" t="s">
        <v>474</v>
      </c>
    </row>
    <row r="384" spans="1:4" ht="15">
      <c r="A384" s="2" t="s">
        <v>759</v>
      </c>
      <c r="B384" s="2" t="s">
        <v>760</v>
      </c>
      <c r="C384" s="2" t="s">
        <v>0</v>
      </c>
      <c r="D384" s="2" t="s">
        <v>743</v>
      </c>
    </row>
    <row r="385" spans="1:4" ht="15">
      <c r="A385" s="2" t="s">
        <v>761</v>
      </c>
      <c r="B385" s="2" t="s">
        <v>762</v>
      </c>
      <c r="C385" s="2" t="s">
        <v>0</v>
      </c>
      <c r="D385" s="2" t="s">
        <v>200</v>
      </c>
    </row>
    <row r="386" spans="1:4" ht="15">
      <c r="A386" s="2" t="s">
        <v>766</v>
      </c>
      <c r="B386" s="2" t="s">
        <v>767</v>
      </c>
      <c r="C386" s="2" t="s">
        <v>0</v>
      </c>
      <c r="D386" s="2" t="s">
        <v>750</v>
      </c>
    </row>
    <row r="387" spans="1:4" ht="15">
      <c r="A387" s="2" t="s">
        <v>771</v>
      </c>
      <c r="B387" s="2" t="s">
        <v>772</v>
      </c>
      <c r="C387" s="2" t="s">
        <v>0</v>
      </c>
      <c r="D387" s="2" t="s">
        <v>193</v>
      </c>
    </row>
    <row r="388" spans="1:4" ht="15">
      <c r="A388" s="2" t="s">
        <v>319</v>
      </c>
      <c r="B388" s="2" t="s">
        <v>48</v>
      </c>
      <c r="C388" s="2" t="s">
        <v>0</v>
      </c>
      <c r="D388" s="2" t="s">
        <v>189</v>
      </c>
    </row>
    <row r="389" spans="1:4" ht="15">
      <c r="A389" s="2" t="s">
        <v>774</v>
      </c>
      <c r="B389" s="2" t="s">
        <v>775</v>
      </c>
      <c r="C389" s="2" t="s">
        <v>0</v>
      </c>
      <c r="D389" s="2" t="s">
        <v>388</v>
      </c>
    </row>
    <row r="390" spans="1:4" ht="15">
      <c r="A390" s="2" t="s">
        <v>453</v>
      </c>
      <c r="B390" s="2" t="s">
        <v>11</v>
      </c>
      <c r="C390" s="2" t="s">
        <v>0</v>
      </c>
      <c r="D390" s="2" t="s">
        <v>388</v>
      </c>
    </row>
    <row r="391" spans="1:4" ht="15">
      <c r="A391" s="2" t="s">
        <v>454</v>
      </c>
      <c r="B391" s="2" t="s">
        <v>112</v>
      </c>
      <c r="C391" s="2" t="s">
        <v>0</v>
      </c>
      <c r="D391" s="2" t="s">
        <v>191</v>
      </c>
    </row>
    <row r="392" spans="1:4" ht="15">
      <c r="A392" s="2" t="s">
        <v>715</v>
      </c>
      <c r="B392" s="2" t="s">
        <v>716</v>
      </c>
      <c r="C392" s="2" t="s">
        <v>0</v>
      </c>
      <c r="D392" s="2" t="s">
        <v>750</v>
      </c>
    </row>
    <row r="393" spans="1:4" ht="15">
      <c r="A393" s="2" t="s">
        <v>778</v>
      </c>
      <c r="B393" s="2" t="s">
        <v>66</v>
      </c>
      <c r="C393" s="2" t="s">
        <v>0</v>
      </c>
      <c r="D393" s="2" t="s">
        <v>748</v>
      </c>
    </row>
    <row r="394" spans="1:4" ht="15">
      <c r="A394" s="2" t="s">
        <v>364</v>
      </c>
      <c r="B394" s="2" t="s">
        <v>69</v>
      </c>
      <c r="C394" s="2" t="s">
        <v>0</v>
      </c>
      <c r="D394" s="2" t="s">
        <v>181</v>
      </c>
    </row>
    <row r="395" spans="1:4" ht="15">
      <c r="A395" s="2" t="s">
        <v>779</v>
      </c>
      <c r="B395" s="2" t="s">
        <v>17</v>
      </c>
      <c r="C395" s="2" t="s">
        <v>0</v>
      </c>
      <c r="D395" s="2" t="s">
        <v>388</v>
      </c>
    </row>
    <row r="396" spans="1:4" ht="15">
      <c r="A396" s="2" t="s">
        <v>780</v>
      </c>
      <c r="B396" s="2" t="s">
        <v>781</v>
      </c>
      <c r="C396" s="2" t="s">
        <v>0</v>
      </c>
      <c r="D396" s="2" t="s">
        <v>388</v>
      </c>
    </row>
    <row r="397" spans="1:4" ht="15">
      <c r="A397" s="2" t="s">
        <v>782</v>
      </c>
      <c r="B397" s="2" t="s">
        <v>102</v>
      </c>
      <c r="C397" s="2" t="s">
        <v>0</v>
      </c>
      <c r="D397" s="2" t="s">
        <v>748</v>
      </c>
    </row>
    <row r="398" spans="1:4" ht="15">
      <c r="A398" s="2" t="s">
        <v>491</v>
      </c>
      <c r="B398" s="2" t="s">
        <v>199</v>
      </c>
      <c r="C398" s="2" t="s">
        <v>0</v>
      </c>
      <c r="D398" s="2" t="s">
        <v>181</v>
      </c>
    </row>
    <row r="399" spans="1:4" ht="15">
      <c r="A399" s="2" t="s">
        <v>783</v>
      </c>
      <c r="B399" s="2" t="s">
        <v>112</v>
      </c>
      <c r="C399" s="2" t="s">
        <v>0</v>
      </c>
      <c r="D399" s="2" t="s">
        <v>388</v>
      </c>
    </row>
    <row r="400" spans="1:4" ht="15">
      <c r="A400" s="2" t="s">
        <v>339</v>
      </c>
      <c r="B400" s="2" t="s">
        <v>16</v>
      </c>
      <c r="C400" s="2" t="s">
        <v>0</v>
      </c>
      <c r="D400" s="2" t="s">
        <v>207</v>
      </c>
    </row>
    <row r="401" spans="1:4" ht="15">
      <c r="A401" s="2" t="s">
        <v>345</v>
      </c>
      <c r="B401" s="2" t="s">
        <v>100</v>
      </c>
      <c r="C401" s="2" t="s">
        <v>0</v>
      </c>
      <c r="D401" s="2" t="s">
        <v>215</v>
      </c>
    </row>
    <row r="402" spans="1:4" ht="15">
      <c r="A402" s="2" t="s">
        <v>615</v>
      </c>
      <c r="B402" s="2" t="s">
        <v>519</v>
      </c>
      <c r="C402" s="2" t="s">
        <v>0</v>
      </c>
      <c r="D402" s="2" t="s">
        <v>215</v>
      </c>
    </row>
    <row r="403" spans="1:4" ht="15">
      <c r="A403" s="2" t="s">
        <v>717</v>
      </c>
      <c r="B403" s="2" t="s">
        <v>718</v>
      </c>
      <c r="C403" s="2" t="s">
        <v>0</v>
      </c>
      <c r="D403" s="2" t="s">
        <v>205</v>
      </c>
    </row>
    <row r="404" spans="1:4" ht="15">
      <c r="A404" s="2" t="s">
        <v>784</v>
      </c>
      <c r="B404" s="2" t="s">
        <v>785</v>
      </c>
      <c r="C404" s="2" t="s">
        <v>0</v>
      </c>
      <c r="D404" s="2" t="s">
        <v>205</v>
      </c>
    </row>
    <row r="405" spans="1:4" ht="15">
      <c r="A405" s="2" t="s">
        <v>616</v>
      </c>
      <c r="B405" s="2" t="s">
        <v>617</v>
      </c>
      <c r="C405" s="2" t="s">
        <v>0</v>
      </c>
      <c r="D405" s="2" t="s">
        <v>522</v>
      </c>
    </row>
    <row r="406" spans="1:4" ht="15">
      <c r="A406" s="2" t="s">
        <v>307</v>
      </c>
      <c r="B406" s="2" t="s">
        <v>122</v>
      </c>
      <c r="C406" s="2" t="s">
        <v>0</v>
      </c>
      <c r="D406" s="2" t="s">
        <v>200</v>
      </c>
    </row>
    <row r="407" spans="1:4" ht="15">
      <c r="A407" s="2" t="s">
        <v>618</v>
      </c>
      <c r="B407" s="2" t="s">
        <v>407</v>
      </c>
      <c r="C407" s="2" t="s">
        <v>0</v>
      </c>
      <c r="D407" s="2" t="s">
        <v>532</v>
      </c>
    </row>
    <row r="408" spans="1:4" ht="15">
      <c r="A408" s="2" t="s">
        <v>395</v>
      </c>
      <c r="B408" s="2" t="s">
        <v>514</v>
      </c>
      <c r="C408" s="2" t="s">
        <v>0</v>
      </c>
      <c r="D408" s="2" t="s">
        <v>224</v>
      </c>
    </row>
    <row r="409" spans="1:4" ht="15">
      <c r="A409" s="2" t="s">
        <v>355</v>
      </c>
      <c r="B409" s="2" t="s">
        <v>37</v>
      </c>
      <c r="C409" s="2" t="s">
        <v>0</v>
      </c>
      <c r="D409" s="2" t="s">
        <v>221</v>
      </c>
    </row>
    <row r="410" spans="1:4" ht="15">
      <c r="A410" s="2" t="s">
        <v>788</v>
      </c>
      <c r="B410" s="2" t="s">
        <v>789</v>
      </c>
      <c r="C410" s="2" t="s">
        <v>0</v>
      </c>
      <c r="D410" s="2" t="s">
        <v>181</v>
      </c>
    </row>
    <row r="411" spans="1:4" ht="15">
      <c r="A411" s="2" t="s">
        <v>484</v>
      </c>
      <c r="B411" s="2" t="s">
        <v>90</v>
      </c>
      <c r="C411" s="2" t="s">
        <v>0</v>
      </c>
      <c r="D411" s="2" t="s">
        <v>474</v>
      </c>
    </row>
    <row r="412" spans="1:4" ht="15">
      <c r="A412" s="2" t="s">
        <v>340</v>
      </c>
      <c r="B412" s="2" t="s">
        <v>105</v>
      </c>
      <c r="C412" s="2" t="s">
        <v>0</v>
      </c>
      <c r="D412" s="2" t="s">
        <v>207</v>
      </c>
    </row>
    <row r="413" spans="1:4" ht="15">
      <c r="A413" s="2" t="s">
        <v>329</v>
      </c>
      <c r="B413" s="2" t="s">
        <v>7</v>
      </c>
      <c r="C413" s="2" t="s">
        <v>0</v>
      </c>
      <c r="D413" s="2" t="s">
        <v>198</v>
      </c>
    </row>
    <row r="414" spans="1:4" ht="15">
      <c r="A414" s="2" t="s">
        <v>795</v>
      </c>
      <c r="B414" s="2" t="s">
        <v>796</v>
      </c>
      <c r="C414" s="2" t="s">
        <v>0</v>
      </c>
      <c r="D414" s="2" t="s">
        <v>224</v>
      </c>
    </row>
    <row r="415" spans="1:4" ht="15">
      <c r="A415" s="2" t="s">
        <v>105</v>
      </c>
      <c r="B415" s="2" t="s">
        <v>27</v>
      </c>
      <c r="C415" s="2" t="s">
        <v>0</v>
      </c>
      <c r="D415" s="2" t="s">
        <v>213</v>
      </c>
    </row>
    <row r="416" spans="1:4" ht="15">
      <c r="A416" s="2" t="s">
        <v>360</v>
      </c>
      <c r="B416" s="2" t="s">
        <v>78</v>
      </c>
      <c r="C416" s="2" t="s">
        <v>0</v>
      </c>
      <c r="D416" s="2" t="s">
        <v>213</v>
      </c>
    </row>
    <row r="417" spans="1:4" ht="15">
      <c r="A417" s="2" t="s">
        <v>679</v>
      </c>
      <c r="B417" s="2" t="s">
        <v>82</v>
      </c>
      <c r="C417" s="2" t="s">
        <v>0</v>
      </c>
      <c r="D417" s="2" t="s">
        <v>213</v>
      </c>
    </row>
    <row r="418" spans="1:4" ht="15">
      <c r="A418" s="2" t="s">
        <v>420</v>
      </c>
      <c r="B418" s="2" t="s">
        <v>65</v>
      </c>
      <c r="C418" s="2" t="s">
        <v>0</v>
      </c>
      <c r="D418" s="2" t="s">
        <v>743</v>
      </c>
    </row>
    <row r="419" spans="1:4" ht="15">
      <c r="A419" s="2" t="s">
        <v>331</v>
      </c>
      <c r="B419" s="2" t="s">
        <v>16</v>
      </c>
      <c r="C419" s="2" t="s">
        <v>0</v>
      </c>
      <c r="D419" s="2" t="s">
        <v>191</v>
      </c>
    </row>
    <row r="420" spans="1:4" ht="15">
      <c r="A420" s="2" t="s">
        <v>619</v>
      </c>
      <c r="B420" s="2" t="s">
        <v>98</v>
      </c>
      <c r="C420" s="2" t="s">
        <v>0</v>
      </c>
      <c r="D420" s="2" t="s">
        <v>224</v>
      </c>
    </row>
    <row r="421" spans="1:4" ht="15">
      <c r="A421" s="2" t="s">
        <v>496</v>
      </c>
      <c r="B421" s="2" t="s">
        <v>620</v>
      </c>
      <c r="C421" s="2" t="s">
        <v>0</v>
      </c>
      <c r="D421" s="2" t="s">
        <v>200</v>
      </c>
    </row>
    <row r="422" spans="1:4" ht="15">
      <c r="A422" s="2" t="s">
        <v>361</v>
      </c>
      <c r="B422" s="2" t="s">
        <v>46</v>
      </c>
      <c r="C422" s="2" t="s">
        <v>0</v>
      </c>
      <c r="D422" s="2" t="s">
        <v>193</v>
      </c>
    </row>
    <row r="423" spans="1:4" ht="15">
      <c r="A423" s="2" t="s">
        <v>621</v>
      </c>
      <c r="B423" s="2" t="s">
        <v>32</v>
      </c>
      <c r="C423" s="2" t="s">
        <v>0</v>
      </c>
      <c r="D423" s="2" t="s">
        <v>205</v>
      </c>
    </row>
    <row r="424" spans="1:4" ht="15">
      <c r="A424" s="2" t="s">
        <v>801</v>
      </c>
      <c r="B424" s="2" t="s">
        <v>238</v>
      </c>
      <c r="C424" s="2" t="s">
        <v>0</v>
      </c>
      <c r="D424" s="2" t="s">
        <v>748</v>
      </c>
    </row>
    <row r="425" spans="1:4" ht="15">
      <c r="A425" s="2" t="s">
        <v>806</v>
      </c>
      <c r="B425" s="2" t="s">
        <v>77</v>
      </c>
      <c r="C425" s="2" t="s">
        <v>0</v>
      </c>
      <c r="D425" s="2" t="s">
        <v>189</v>
      </c>
    </row>
    <row r="426" spans="1:4" ht="15">
      <c r="A426" s="2" t="s">
        <v>353</v>
      </c>
      <c r="B426" s="2" t="s">
        <v>72</v>
      </c>
      <c r="C426" s="2" t="s">
        <v>0</v>
      </c>
      <c r="D426" s="2" t="s">
        <v>522</v>
      </c>
    </row>
    <row r="427" spans="1:4" ht="15">
      <c r="A427" s="2" t="s">
        <v>622</v>
      </c>
      <c r="B427" s="2" t="s">
        <v>623</v>
      </c>
      <c r="C427" s="2" t="s">
        <v>0</v>
      </c>
      <c r="D427" s="2" t="s">
        <v>474</v>
      </c>
    </row>
    <row r="428" spans="1:4" ht="15">
      <c r="A428" s="2" t="s">
        <v>301</v>
      </c>
      <c r="B428" s="2" t="s">
        <v>812</v>
      </c>
      <c r="C428" s="2" t="s">
        <v>0</v>
      </c>
      <c r="D428" s="2" t="s">
        <v>750</v>
      </c>
    </row>
    <row r="429" spans="1:4" ht="15">
      <c r="A429" s="2" t="s">
        <v>301</v>
      </c>
      <c r="B429" s="2" t="s">
        <v>624</v>
      </c>
      <c r="C429" s="2" t="s">
        <v>0</v>
      </c>
      <c r="D429" s="2" t="s">
        <v>210</v>
      </c>
    </row>
    <row r="430" spans="1:4" ht="15">
      <c r="A430" s="2" t="s">
        <v>625</v>
      </c>
      <c r="B430" s="2" t="s">
        <v>57</v>
      </c>
      <c r="C430" s="2" t="s">
        <v>0</v>
      </c>
      <c r="D430" s="2" t="s">
        <v>474</v>
      </c>
    </row>
    <row r="431" spans="1:4" ht="15">
      <c r="A431" s="2" t="s">
        <v>216</v>
      </c>
      <c r="B431" s="2" t="s">
        <v>217</v>
      </c>
      <c r="C431" s="2" t="s">
        <v>0</v>
      </c>
      <c r="D431" s="2" t="s">
        <v>215</v>
      </c>
    </row>
    <row r="432" spans="1:4" ht="15">
      <c r="A432" s="2" t="s">
        <v>357</v>
      </c>
      <c r="B432" s="2" t="s">
        <v>37</v>
      </c>
      <c r="C432" s="2" t="s">
        <v>0</v>
      </c>
      <c r="D432" s="2" t="s">
        <v>221</v>
      </c>
    </row>
    <row r="433" spans="1:4" ht="15">
      <c r="A433" s="2" t="s">
        <v>502</v>
      </c>
      <c r="B433" s="2" t="s">
        <v>680</v>
      </c>
      <c r="C433" s="2" t="s">
        <v>0</v>
      </c>
      <c r="D433" s="2" t="s">
        <v>522</v>
      </c>
    </row>
    <row r="434" spans="1:4" ht="15">
      <c r="A434" s="2" t="s">
        <v>369</v>
      </c>
      <c r="B434" s="2" t="s">
        <v>370</v>
      </c>
      <c r="C434" s="2" t="s">
        <v>0</v>
      </c>
      <c r="D434" s="2" t="s">
        <v>205</v>
      </c>
    </row>
    <row r="435" spans="1:4" ht="15">
      <c r="A435" s="2" t="s">
        <v>626</v>
      </c>
      <c r="B435" s="2" t="s">
        <v>518</v>
      </c>
      <c r="C435" s="2" t="s">
        <v>0</v>
      </c>
      <c r="D435" s="2" t="s">
        <v>213</v>
      </c>
    </row>
    <row r="436" spans="1:4" ht="15">
      <c r="A436" s="2" t="s">
        <v>816</v>
      </c>
      <c r="B436" s="2" t="s">
        <v>817</v>
      </c>
      <c r="C436" s="2" t="s">
        <v>0</v>
      </c>
      <c r="D436" s="2" t="s">
        <v>743</v>
      </c>
    </row>
    <row r="437" spans="1:4" ht="15">
      <c r="A437" s="2" t="s">
        <v>627</v>
      </c>
      <c r="B437" s="2" t="s">
        <v>515</v>
      </c>
      <c r="C437" s="2" t="s">
        <v>0</v>
      </c>
      <c r="D437" s="2" t="s">
        <v>224</v>
      </c>
    </row>
    <row r="438" spans="1:4" ht="15">
      <c r="A438" s="2" t="s">
        <v>548</v>
      </c>
      <c r="B438" s="2" t="s">
        <v>19</v>
      </c>
      <c r="C438" s="2" t="s">
        <v>0</v>
      </c>
      <c r="D438" s="2" t="s">
        <v>750</v>
      </c>
    </row>
    <row r="439" spans="1:4" ht="15">
      <c r="A439" s="2" t="s">
        <v>384</v>
      </c>
      <c r="B439" s="2" t="s">
        <v>50</v>
      </c>
      <c r="C439" s="2" t="s">
        <v>0</v>
      </c>
      <c r="D439" s="2" t="s">
        <v>224</v>
      </c>
    </row>
    <row r="440" spans="1:4" ht="15">
      <c r="A440" s="2" t="s">
        <v>628</v>
      </c>
      <c r="B440" s="2" t="s">
        <v>481</v>
      </c>
      <c r="C440" s="2" t="s">
        <v>0</v>
      </c>
      <c r="D440" s="2" t="s">
        <v>215</v>
      </c>
    </row>
    <row r="441" spans="1:4" ht="15">
      <c r="A441" s="2" t="s">
        <v>824</v>
      </c>
      <c r="B441" s="2" t="s">
        <v>282</v>
      </c>
      <c r="C441" s="2" t="s">
        <v>0</v>
      </c>
      <c r="D441" s="2" t="s">
        <v>210</v>
      </c>
    </row>
    <row r="442" spans="1:4" ht="15">
      <c r="A442" s="2" t="s">
        <v>825</v>
      </c>
      <c r="B442" s="2" t="s">
        <v>376</v>
      </c>
      <c r="C442" s="2" t="s">
        <v>0</v>
      </c>
      <c r="D442" s="2" t="s">
        <v>191</v>
      </c>
    </row>
    <row r="443" spans="1:4" ht="15">
      <c r="A443" s="2" t="s">
        <v>826</v>
      </c>
      <c r="B443" s="2" t="s">
        <v>827</v>
      </c>
      <c r="C443" s="2" t="s">
        <v>0</v>
      </c>
      <c r="D443" s="2" t="s">
        <v>224</v>
      </c>
    </row>
    <row r="444" spans="1:4" ht="15">
      <c r="A444" s="2" t="s">
        <v>276</v>
      </c>
      <c r="B444" s="2" t="s">
        <v>29</v>
      </c>
      <c r="C444" s="2" t="s">
        <v>0</v>
      </c>
      <c r="D444" s="2" t="s">
        <v>224</v>
      </c>
    </row>
    <row r="445" spans="1:4" ht="15">
      <c r="A445" s="2" t="s">
        <v>831</v>
      </c>
      <c r="B445" s="2" t="s">
        <v>540</v>
      </c>
      <c r="C445" s="2" t="s">
        <v>0</v>
      </c>
      <c r="D445" s="2" t="s">
        <v>215</v>
      </c>
    </row>
    <row r="446" spans="1:4" ht="15">
      <c r="A446" s="2" t="s">
        <v>565</v>
      </c>
      <c r="B446" s="2" t="s">
        <v>566</v>
      </c>
      <c r="C446" s="2" t="s">
        <v>0</v>
      </c>
      <c r="D446" s="2" t="s">
        <v>224</v>
      </c>
    </row>
    <row r="447" spans="1:4" ht="15">
      <c r="A447" s="2" t="s">
        <v>835</v>
      </c>
      <c r="B447" s="2" t="s">
        <v>59</v>
      </c>
      <c r="C447" s="2" t="s">
        <v>0</v>
      </c>
      <c r="D447" s="2" t="s">
        <v>748</v>
      </c>
    </row>
    <row r="448" spans="1:4" ht="15">
      <c r="A448" s="2" t="s">
        <v>681</v>
      </c>
      <c r="B448" s="2" t="s">
        <v>682</v>
      </c>
      <c r="C448" s="2" t="s">
        <v>0</v>
      </c>
      <c r="D448" s="2" t="s">
        <v>205</v>
      </c>
    </row>
    <row r="449" spans="1:4" ht="15">
      <c r="A449" s="2" t="s">
        <v>629</v>
      </c>
      <c r="B449" s="2" t="s">
        <v>630</v>
      </c>
      <c r="C449" s="2" t="s">
        <v>0</v>
      </c>
      <c r="D449" s="2" t="s">
        <v>474</v>
      </c>
    </row>
    <row r="450" spans="1:4" ht="15">
      <c r="A450" s="2" t="s">
        <v>841</v>
      </c>
      <c r="B450" s="2" t="s">
        <v>817</v>
      </c>
      <c r="C450" s="2" t="s">
        <v>0</v>
      </c>
      <c r="D450" s="2" t="s">
        <v>193</v>
      </c>
    </row>
    <row r="451" spans="1:4" ht="15">
      <c r="A451" s="2" t="s">
        <v>336</v>
      </c>
      <c r="B451" s="2" t="s">
        <v>58</v>
      </c>
      <c r="C451" s="2" t="s">
        <v>0</v>
      </c>
      <c r="D451" s="2" t="s">
        <v>210</v>
      </c>
    </row>
    <row r="452" spans="1:4" ht="15">
      <c r="A452" s="2" t="s">
        <v>842</v>
      </c>
      <c r="B452" s="2" t="s">
        <v>407</v>
      </c>
      <c r="C452" s="2" t="s">
        <v>0</v>
      </c>
      <c r="D452" s="2" t="s">
        <v>743</v>
      </c>
    </row>
    <row r="453" spans="1:4" ht="15">
      <c r="A453" s="2" t="s">
        <v>631</v>
      </c>
      <c r="B453" s="2" t="s">
        <v>74</v>
      </c>
      <c r="C453" s="2" t="s">
        <v>0</v>
      </c>
      <c r="D453" s="2" t="s">
        <v>193</v>
      </c>
    </row>
    <row r="454" spans="1:4" ht="15">
      <c r="A454" s="2" t="s">
        <v>272</v>
      </c>
      <c r="B454" s="2" t="s">
        <v>498</v>
      </c>
      <c r="C454" s="2" t="s">
        <v>0</v>
      </c>
      <c r="D454" s="2" t="s">
        <v>193</v>
      </c>
    </row>
    <row r="455" spans="1:4" ht="15">
      <c r="A455" s="2" t="s">
        <v>846</v>
      </c>
      <c r="B455" s="2" t="s">
        <v>847</v>
      </c>
      <c r="C455" s="2" t="s">
        <v>0</v>
      </c>
      <c r="D455" s="2" t="s">
        <v>748</v>
      </c>
    </row>
    <row r="456" spans="1:4" ht="15">
      <c r="A456" s="2" t="s">
        <v>848</v>
      </c>
      <c r="B456" s="2" t="s">
        <v>15</v>
      </c>
      <c r="C456" s="2" t="s">
        <v>0</v>
      </c>
      <c r="D456" s="2" t="s">
        <v>532</v>
      </c>
    </row>
    <row r="457" spans="1:4" ht="15">
      <c r="A457" s="2" t="s">
        <v>632</v>
      </c>
      <c r="B457" s="2" t="s">
        <v>306</v>
      </c>
      <c r="C457" s="2" t="s">
        <v>0</v>
      </c>
      <c r="D457" s="2" t="s">
        <v>193</v>
      </c>
    </row>
    <row r="458" spans="1:4" ht="15">
      <c r="A458" s="2" t="s">
        <v>633</v>
      </c>
      <c r="B458" s="2" t="s">
        <v>48</v>
      </c>
      <c r="C458" s="2" t="s">
        <v>0</v>
      </c>
      <c r="D458" s="2" t="s">
        <v>522</v>
      </c>
    </row>
    <row r="459" spans="1:4" ht="15">
      <c r="A459" s="2" t="s">
        <v>851</v>
      </c>
      <c r="B459" s="2" t="s">
        <v>852</v>
      </c>
      <c r="C459" s="2" t="s">
        <v>0</v>
      </c>
      <c r="D459" s="2" t="s">
        <v>750</v>
      </c>
    </row>
    <row r="460" spans="1:4" ht="15">
      <c r="A460" s="2" t="s">
        <v>326</v>
      </c>
      <c r="B460" s="2" t="s">
        <v>112</v>
      </c>
      <c r="C460" s="2" t="s">
        <v>0</v>
      </c>
      <c r="D460" s="2" t="s">
        <v>193</v>
      </c>
    </row>
    <row r="461" spans="1:4" ht="15">
      <c r="A461" s="2" t="s">
        <v>853</v>
      </c>
      <c r="B461" s="2" t="s">
        <v>815</v>
      </c>
      <c r="C461" s="2" t="s">
        <v>0</v>
      </c>
      <c r="D461" s="2" t="s">
        <v>474</v>
      </c>
    </row>
    <row r="462" spans="1:4" ht="15">
      <c r="A462" s="2" t="s">
        <v>310</v>
      </c>
      <c r="B462" s="2" t="s">
        <v>4</v>
      </c>
      <c r="C462" s="2" t="s">
        <v>0</v>
      </c>
      <c r="D462" s="2" t="s">
        <v>193</v>
      </c>
    </row>
    <row r="463" spans="1:4" ht="15">
      <c r="A463" s="2" t="s">
        <v>327</v>
      </c>
      <c r="B463" s="2" t="s">
        <v>105</v>
      </c>
      <c r="C463" s="2" t="s">
        <v>0</v>
      </c>
      <c r="D463" s="2" t="s">
        <v>193</v>
      </c>
    </row>
    <row r="464" spans="1:4" ht="15">
      <c r="A464" s="2" t="s">
        <v>316</v>
      </c>
      <c r="B464" s="2" t="s">
        <v>317</v>
      </c>
      <c r="C464" s="2" t="s">
        <v>0</v>
      </c>
      <c r="D464" s="2" t="s">
        <v>189</v>
      </c>
    </row>
    <row r="465" spans="1:4" ht="15">
      <c r="A465" s="2" t="s">
        <v>343</v>
      </c>
      <c r="B465" s="2" t="s">
        <v>344</v>
      </c>
      <c r="C465" s="2" t="s">
        <v>0</v>
      </c>
      <c r="D465" s="2" t="s">
        <v>213</v>
      </c>
    </row>
    <row r="466" spans="1:4" ht="15">
      <c r="A466" s="2" t="s">
        <v>313</v>
      </c>
      <c r="B466" s="2" t="s">
        <v>47</v>
      </c>
      <c r="C466" s="2" t="s">
        <v>0</v>
      </c>
      <c r="D466" s="2" t="s">
        <v>213</v>
      </c>
    </row>
    <row r="467" spans="1:4" ht="15">
      <c r="A467" s="2" t="s">
        <v>861</v>
      </c>
      <c r="B467" s="2" t="s">
        <v>333</v>
      </c>
      <c r="C467" s="2" t="s">
        <v>0</v>
      </c>
      <c r="D467" s="2" t="s">
        <v>210</v>
      </c>
    </row>
    <row r="468" spans="1:4" ht="15">
      <c r="A468" s="2" t="s">
        <v>862</v>
      </c>
      <c r="B468" s="2" t="s">
        <v>863</v>
      </c>
      <c r="C468" s="2" t="s">
        <v>0</v>
      </c>
      <c r="D468" s="2" t="s">
        <v>198</v>
      </c>
    </row>
    <row r="469" spans="1:4" ht="15">
      <c r="A469" s="2" t="s">
        <v>322</v>
      </c>
      <c r="B469" s="2" t="s">
        <v>109</v>
      </c>
      <c r="C469" s="2" t="s">
        <v>0</v>
      </c>
      <c r="D469" s="2" t="s">
        <v>191</v>
      </c>
    </row>
    <row r="470" spans="1:4" ht="15">
      <c r="A470" s="2" t="s">
        <v>363</v>
      </c>
      <c r="B470" s="2" t="s">
        <v>106</v>
      </c>
      <c r="C470" s="2" t="s">
        <v>0</v>
      </c>
      <c r="D470" s="2" t="s">
        <v>198</v>
      </c>
    </row>
    <row r="471" spans="1:4" ht="15">
      <c r="A471" s="2" t="s">
        <v>458</v>
      </c>
      <c r="B471" s="2" t="s">
        <v>459</v>
      </c>
      <c r="C471" s="2" t="s">
        <v>0</v>
      </c>
      <c r="D471" s="2" t="s">
        <v>207</v>
      </c>
    </row>
    <row r="472" spans="1:4" ht="15">
      <c r="A472" s="2" t="s">
        <v>634</v>
      </c>
      <c r="B472" s="2" t="s">
        <v>635</v>
      </c>
      <c r="C472" s="2" t="s">
        <v>0</v>
      </c>
      <c r="D472" s="2" t="s">
        <v>532</v>
      </c>
    </row>
    <row r="473" spans="1:4" ht="15">
      <c r="A473" s="2" t="s">
        <v>705</v>
      </c>
      <c r="B473" s="2" t="s">
        <v>637</v>
      </c>
      <c r="C473" s="2" t="s">
        <v>0</v>
      </c>
      <c r="D473" s="2" t="s">
        <v>388</v>
      </c>
    </row>
    <row r="474" spans="1:4" ht="15">
      <c r="A474" s="2" t="s">
        <v>705</v>
      </c>
      <c r="B474" s="2" t="s">
        <v>499</v>
      </c>
      <c r="C474" s="2" t="s">
        <v>0</v>
      </c>
      <c r="D474" s="2" t="s">
        <v>193</v>
      </c>
    </row>
    <row r="475" spans="1:4" ht="15">
      <c r="A475" s="2" t="s">
        <v>720</v>
      </c>
      <c r="B475" s="2" t="s">
        <v>721</v>
      </c>
      <c r="C475" s="2" t="s">
        <v>0</v>
      </c>
      <c r="D475" s="2" t="s">
        <v>210</v>
      </c>
    </row>
    <row r="476" spans="1:4" ht="15">
      <c r="A476" s="2" t="s">
        <v>460</v>
      </c>
      <c r="B476" s="2" t="s">
        <v>461</v>
      </c>
      <c r="C476" s="2" t="s">
        <v>0</v>
      </c>
      <c r="D476" s="2" t="s">
        <v>522</v>
      </c>
    </row>
    <row r="477" spans="1:4" ht="15">
      <c r="A477" s="2" t="s">
        <v>876</v>
      </c>
      <c r="B477" s="2" t="s">
        <v>877</v>
      </c>
      <c r="C477" s="2" t="s">
        <v>0</v>
      </c>
      <c r="D477" s="2" t="s">
        <v>750</v>
      </c>
    </row>
    <row r="478" spans="1:4" ht="15">
      <c r="A478" s="2" t="s">
        <v>485</v>
      </c>
      <c r="B478" s="2" t="s">
        <v>75</v>
      </c>
      <c r="C478" s="2" t="s">
        <v>0</v>
      </c>
      <c r="D478" s="2" t="s">
        <v>474</v>
      </c>
    </row>
    <row r="479" spans="1:4" ht="15">
      <c r="A479" s="2" t="s">
        <v>723</v>
      </c>
      <c r="B479" s="2" t="s">
        <v>312</v>
      </c>
      <c r="C479" s="2" t="s">
        <v>0</v>
      </c>
      <c r="D479" s="2" t="s">
        <v>191</v>
      </c>
    </row>
    <row r="480" spans="1:4" ht="15">
      <c r="A480" s="2" t="s">
        <v>341</v>
      </c>
      <c r="B480" s="2" t="s">
        <v>32</v>
      </c>
      <c r="C480" s="2" t="s">
        <v>0</v>
      </c>
      <c r="D480" s="2" t="s">
        <v>213</v>
      </c>
    </row>
    <row r="481" spans="1:4" ht="15">
      <c r="A481" s="2" t="s">
        <v>638</v>
      </c>
      <c r="B481" s="2" t="s">
        <v>639</v>
      </c>
      <c r="C481" s="2" t="s">
        <v>0</v>
      </c>
      <c r="D481" s="2" t="s">
        <v>215</v>
      </c>
    </row>
    <row r="482" spans="1:4" ht="15">
      <c r="A482" s="2" t="s">
        <v>724</v>
      </c>
      <c r="B482" s="2" t="s">
        <v>725</v>
      </c>
      <c r="C482" s="2" t="s">
        <v>0</v>
      </c>
      <c r="D482" s="2" t="s">
        <v>207</v>
      </c>
    </row>
    <row r="483" spans="1:4" ht="15">
      <c r="A483" s="2" t="s">
        <v>683</v>
      </c>
      <c r="B483" s="2" t="s">
        <v>684</v>
      </c>
      <c r="C483" s="2" t="s">
        <v>0</v>
      </c>
      <c r="D483" s="2" t="s">
        <v>210</v>
      </c>
    </row>
    <row r="484" spans="1:4" ht="15">
      <c r="A484" s="2" t="s">
        <v>685</v>
      </c>
      <c r="B484" s="2" t="s">
        <v>686</v>
      </c>
      <c r="C484" s="2" t="s">
        <v>0</v>
      </c>
      <c r="D484" s="2" t="s">
        <v>193</v>
      </c>
    </row>
    <row r="485" spans="1:4" ht="15">
      <c r="A485" s="2" t="s">
        <v>887</v>
      </c>
      <c r="B485" s="2" t="s">
        <v>116</v>
      </c>
      <c r="C485" s="2" t="s">
        <v>0</v>
      </c>
      <c r="D485" s="2" t="s">
        <v>743</v>
      </c>
    </row>
    <row r="486" spans="1:4" ht="15">
      <c r="A486" s="2" t="s">
        <v>891</v>
      </c>
      <c r="B486" s="2" t="s">
        <v>97</v>
      </c>
      <c r="C486" s="2" t="s">
        <v>0</v>
      </c>
      <c r="D486" s="2" t="s">
        <v>200</v>
      </c>
    </row>
    <row r="487" spans="1:4" ht="15">
      <c r="A487" s="2" t="s">
        <v>891</v>
      </c>
      <c r="B487" s="2" t="s">
        <v>81</v>
      </c>
      <c r="C487" s="2" t="s">
        <v>0</v>
      </c>
      <c r="D487" s="2" t="s">
        <v>189</v>
      </c>
    </row>
    <row r="488" spans="1:4" ht="15">
      <c r="A488" s="2" t="s">
        <v>371</v>
      </c>
      <c r="B488" s="2" t="s">
        <v>73</v>
      </c>
      <c r="C488" s="2" t="s">
        <v>0</v>
      </c>
      <c r="D488" s="2" t="s">
        <v>200</v>
      </c>
    </row>
    <row r="489" spans="1:4" ht="15">
      <c r="A489" s="2" t="s">
        <v>894</v>
      </c>
      <c r="B489" s="2" t="s">
        <v>123</v>
      </c>
      <c r="C489" s="2" t="s">
        <v>0</v>
      </c>
      <c r="D489" s="2" t="s">
        <v>750</v>
      </c>
    </row>
    <row r="490" spans="1:4" ht="15">
      <c r="A490" s="2" t="s">
        <v>342</v>
      </c>
      <c r="B490" s="2" t="s">
        <v>95</v>
      </c>
      <c r="C490" s="2" t="s">
        <v>0</v>
      </c>
      <c r="D490" s="2" t="s">
        <v>207</v>
      </c>
    </row>
    <row r="491" spans="1:4" ht="15">
      <c r="A491" s="2" t="s">
        <v>346</v>
      </c>
      <c r="B491" s="2" t="s">
        <v>17</v>
      </c>
      <c r="C491" s="2" t="s">
        <v>0</v>
      </c>
      <c r="D491" s="2" t="s">
        <v>181</v>
      </c>
    </row>
    <row r="492" spans="1:4" ht="15">
      <c r="A492" s="2" t="s">
        <v>318</v>
      </c>
      <c r="B492" s="2" t="s">
        <v>31</v>
      </c>
      <c r="C492" s="2" t="s">
        <v>0</v>
      </c>
      <c r="D492" s="2" t="s">
        <v>189</v>
      </c>
    </row>
    <row r="493" spans="1:4" ht="15">
      <c r="A493" s="2" t="s">
        <v>895</v>
      </c>
      <c r="B493" s="2" t="s">
        <v>896</v>
      </c>
      <c r="C493" s="2" t="s">
        <v>0</v>
      </c>
      <c r="D493" s="2" t="s">
        <v>189</v>
      </c>
    </row>
    <row r="494" spans="1:4" ht="15">
      <c r="A494" s="2" t="s">
        <v>726</v>
      </c>
      <c r="B494" s="2" t="s">
        <v>727</v>
      </c>
      <c r="C494" s="2" t="s">
        <v>0</v>
      </c>
      <c r="D494" s="2" t="s">
        <v>224</v>
      </c>
    </row>
    <row r="495" spans="1:4" ht="15">
      <c r="A495" s="2" t="s">
        <v>478</v>
      </c>
      <c r="B495" s="2" t="s">
        <v>897</v>
      </c>
      <c r="C495" s="2" t="s">
        <v>0</v>
      </c>
      <c r="D495" s="2" t="s">
        <v>205</v>
      </c>
    </row>
    <row r="496" spans="1:4" ht="15">
      <c r="A496" s="2" t="s">
        <v>479</v>
      </c>
      <c r="B496" s="2" t="s">
        <v>396</v>
      </c>
      <c r="C496" s="2" t="s">
        <v>0</v>
      </c>
      <c r="D496" s="2" t="s">
        <v>474</v>
      </c>
    </row>
    <row r="497" spans="1:4" ht="15">
      <c r="A497" s="2" t="s">
        <v>642</v>
      </c>
      <c r="B497" s="2" t="s">
        <v>509</v>
      </c>
      <c r="C497" s="2" t="s">
        <v>0</v>
      </c>
      <c r="D497" s="2" t="s">
        <v>207</v>
      </c>
    </row>
    <row r="498" spans="1:4" ht="15">
      <c r="A498" s="2" t="s">
        <v>903</v>
      </c>
      <c r="B498" s="2" t="s">
        <v>904</v>
      </c>
      <c r="C498" s="2" t="s">
        <v>0</v>
      </c>
      <c r="D498" s="2" t="s">
        <v>743</v>
      </c>
    </row>
    <row r="499" spans="1:4" ht="15">
      <c r="A499" s="2" t="s">
        <v>320</v>
      </c>
      <c r="B499" s="2" t="s">
        <v>94</v>
      </c>
      <c r="C499" s="2" t="s">
        <v>0</v>
      </c>
      <c r="D499" s="2" t="s">
        <v>191</v>
      </c>
    </row>
    <row r="500" spans="1:4" ht="15">
      <c r="A500" s="2" t="s">
        <v>321</v>
      </c>
      <c r="B500" s="2" t="s">
        <v>56</v>
      </c>
      <c r="C500" s="2" t="s">
        <v>0</v>
      </c>
      <c r="D500" s="2" t="s">
        <v>193</v>
      </c>
    </row>
    <row r="501" spans="1:4" ht="15">
      <c r="A501" s="2" t="s">
        <v>905</v>
      </c>
      <c r="B501" s="2" t="s">
        <v>906</v>
      </c>
      <c r="C501" s="2" t="s">
        <v>0</v>
      </c>
      <c r="D501" s="2" t="s">
        <v>748</v>
      </c>
    </row>
    <row r="502" spans="1:4" ht="15">
      <c r="A502" s="2" t="s">
        <v>909</v>
      </c>
      <c r="B502" s="2" t="s">
        <v>910</v>
      </c>
      <c r="C502" s="2" t="s">
        <v>0</v>
      </c>
      <c r="D502" s="2" t="s">
        <v>743</v>
      </c>
    </row>
    <row r="503" spans="1:4" ht="15">
      <c r="A503" s="2" t="s">
        <v>643</v>
      </c>
      <c r="B503" s="2" t="s">
        <v>79</v>
      </c>
      <c r="C503" s="2" t="s">
        <v>0</v>
      </c>
      <c r="D503" s="2" t="s">
        <v>198</v>
      </c>
    </row>
    <row r="504" spans="1:4" ht="15">
      <c r="A504" s="2" t="s">
        <v>728</v>
      </c>
      <c r="B504" s="2" t="s">
        <v>729</v>
      </c>
      <c r="C504" s="2" t="s">
        <v>0</v>
      </c>
      <c r="D504" s="2" t="s">
        <v>210</v>
      </c>
    </row>
    <row r="505" spans="1:4" ht="15">
      <c r="A505" s="2" t="s">
        <v>337</v>
      </c>
      <c r="B505" s="2" t="s">
        <v>338</v>
      </c>
      <c r="C505" s="2" t="s">
        <v>0</v>
      </c>
      <c r="D505" s="2" t="s">
        <v>181</v>
      </c>
    </row>
    <row r="506" spans="1:4" ht="15">
      <c r="A506" s="2" t="s">
        <v>505</v>
      </c>
      <c r="B506" s="2" t="s">
        <v>506</v>
      </c>
      <c r="C506" s="2" t="s">
        <v>0</v>
      </c>
      <c r="D506" s="2" t="s">
        <v>213</v>
      </c>
    </row>
    <row r="507" spans="1:4" ht="15">
      <c r="A507" s="2" t="s">
        <v>348</v>
      </c>
      <c r="B507" s="2" t="s">
        <v>102</v>
      </c>
      <c r="C507" s="2" t="s">
        <v>0</v>
      </c>
      <c r="D507" s="2" t="s">
        <v>215</v>
      </c>
    </row>
    <row r="508" spans="1:4" ht="15">
      <c r="A508" s="2" t="s">
        <v>644</v>
      </c>
      <c r="B508" s="2" t="s">
        <v>645</v>
      </c>
      <c r="C508" s="2" t="s">
        <v>0</v>
      </c>
      <c r="D508" s="2" t="s">
        <v>743</v>
      </c>
    </row>
    <row r="509" spans="1:4" ht="15">
      <c r="A509" s="2" t="s">
        <v>315</v>
      </c>
      <c r="B509" s="2" t="s">
        <v>15</v>
      </c>
      <c r="C509" s="2" t="s">
        <v>0</v>
      </c>
      <c r="D509" s="2" t="s">
        <v>181</v>
      </c>
    </row>
    <row r="510" spans="1:4" ht="15">
      <c r="A510" s="2" t="s">
        <v>914</v>
      </c>
      <c r="B510" s="2" t="s">
        <v>238</v>
      </c>
      <c r="C510" s="2" t="s">
        <v>0</v>
      </c>
      <c r="D510" s="2" t="s">
        <v>743</v>
      </c>
    </row>
    <row r="511" spans="1:4" ht="15">
      <c r="A511" s="2" t="s">
        <v>917</v>
      </c>
      <c r="B511" s="2" t="s">
        <v>918</v>
      </c>
      <c r="C511" s="2" t="s">
        <v>0</v>
      </c>
      <c r="D511" s="2" t="s">
        <v>522</v>
      </c>
    </row>
    <row r="512" spans="1:4" ht="15">
      <c r="A512" s="2" t="s">
        <v>646</v>
      </c>
      <c r="B512" s="2" t="s">
        <v>12</v>
      </c>
      <c r="C512" s="2" t="s">
        <v>0</v>
      </c>
      <c r="D512" s="2" t="s">
        <v>198</v>
      </c>
    </row>
    <row r="513" spans="1:4" ht="15">
      <c r="A513" s="2" t="s">
        <v>463</v>
      </c>
      <c r="B513" s="2" t="s">
        <v>102</v>
      </c>
      <c r="C513" s="2" t="s">
        <v>0</v>
      </c>
      <c r="D513" s="2" t="s">
        <v>210</v>
      </c>
    </row>
    <row r="514" spans="1:4" ht="15">
      <c r="A514" s="2" t="s">
        <v>923</v>
      </c>
      <c r="B514" s="2" t="s">
        <v>22</v>
      </c>
      <c r="C514" s="2" t="s">
        <v>0</v>
      </c>
      <c r="D514" s="2" t="s">
        <v>748</v>
      </c>
    </row>
    <row r="515" spans="1:4" ht="15">
      <c r="A515" s="2" t="s">
        <v>457</v>
      </c>
      <c r="B515" s="2" t="s">
        <v>456</v>
      </c>
      <c r="C515" s="2" t="s">
        <v>0</v>
      </c>
      <c r="D515" s="2" t="s">
        <v>207</v>
      </c>
    </row>
    <row r="516" spans="1:4" ht="15">
      <c r="A516" s="2" t="s">
        <v>308</v>
      </c>
      <c r="B516" s="2" t="s">
        <v>38</v>
      </c>
      <c r="C516" s="2" t="s">
        <v>0</v>
      </c>
      <c r="D516" s="2" t="s">
        <v>474</v>
      </c>
    </row>
    <row r="517" spans="1:4" ht="15">
      <c r="A517" s="2" t="s">
        <v>304</v>
      </c>
      <c r="B517" s="2" t="s">
        <v>620</v>
      </c>
      <c r="C517" s="2" t="s">
        <v>0</v>
      </c>
      <c r="D517" s="2" t="s">
        <v>191</v>
      </c>
    </row>
    <row r="518" spans="1:4" ht="15">
      <c r="A518" s="2" t="s">
        <v>648</v>
      </c>
      <c r="B518" s="2" t="s">
        <v>452</v>
      </c>
      <c r="C518" s="2" t="s">
        <v>0</v>
      </c>
      <c r="D518" s="2" t="s">
        <v>522</v>
      </c>
    </row>
    <row r="519" spans="1:4" ht="15">
      <c r="A519" s="2" t="s">
        <v>649</v>
      </c>
      <c r="B519" s="2" t="s">
        <v>287</v>
      </c>
      <c r="C519" s="2" t="s">
        <v>0</v>
      </c>
      <c r="D519" s="2" t="s">
        <v>522</v>
      </c>
    </row>
    <row r="520" spans="1:4" ht="15">
      <c r="A520" s="2" t="s">
        <v>926</v>
      </c>
      <c r="B520" s="2" t="s">
        <v>604</v>
      </c>
      <c r="C520" s="2" t="s">
        <v>0</v>
      </c>
      <c r="D520" s="2" t="s">
        <v>743</v>
      </c>
    </row>
    <row r="521" spans="1:4" ht="15">
      <c r="A521" s="2" t="s">
        <v>486</v>
      </c>
      <c r="B521" s="2" t="s">
        <v>487</v>
      </c>
      <c r="C521" s="2" t="s">
        <v>0</v>
      </c>
      <c r="D521" s="2" t="s">
        <v>474</v>
      </c>
    </row>
    <row r="522" spans="1:4" ht="15">
      <c r="A522" s="2" t="s">
        <v>311</v>
      </c>
      <c r="B522" s="2" t="s">
        <v>36</v>
      </c>
      <c r="C522" s="2" t="s">
        <v>0</v>
      </c>
      <c r="D522" s="2" t="s">
        <v>181</v>
      </c>
    </row>
    <row r="523" spans="1:4" ht="15">
      <c r="A523" s="2" t="s">
        <v>730</v>
      </c>
      <c r="B523" s="2" t="s">
        <v>731</v>
      </c>
      <c r="C523" s="2" t="s">
        <v>0</v>
      </c>
      <c r="D523" s="2" t="s">
        <v>193</v>
      </c>
    </row>
    <row r="524" spans="1:4" ht="15">
      <c r="A524" s="2" t="s">
        <v>933</v>
      </c>
      <c r="B524" s="2" t="s">
        <v>934</v>
      </c>
      <c r="C524" s="2" t="s">
        <v>0</v>
      </c>
      <c r="D524" s="2" t="s">
        <v>743</v>
      </c>
    </row>
    <row r="525" spans="1:4" ht="15">
      <c r="A525" s="2" t="s">
        <v>650</v>
      </c>
      <c r="B525" s="2" t="s">
        <v>651</v>
      </c>
      <c r="C525" s="2" t="s">
        <v>0</v>
      </c>
      <c r="D525" s="2" t="s">
        <v>215</v>
      </c>
    </row>
    <row r="526" spans="1:4" ht="15">
      <c r="A526" s="2" t="s">
        <v>652</v>
      </c>
      <c r="B526" s="2" t="s">
        <v>333</v>
      </c>
      <c r="C526" s="2" t="s">
        <v>0</v>
      </c>
      <c r="D526" s="2" t="s">
        <v>207</v>
      </c>
    </row>
    <row r="527" spans="1:4" ht="15">
      <c r="A527" s="2" t="s">
        <v>466</v>
      </c>
      <c r="B527" s="2" t="s">
        <v>467</v>
      </c>
      <c r="C527" s="2" t="s">
        <v>0</v>
      </c>
      <c r="D527" s="2" t="s">
        <v>388</v>
      </c>
    </row>
    <row r="528" spans="1:4" ht="15">
      <c r="A528" s="2" t="s">
        <v>653</v>
      </c>
      <c r="B528" s="2" t="s">
        <v>654</v>
      </c>
      <c r="C528" s="2" t="s">
        <v>0</v>
      </c>
      <c r="D528" s="2" t="s">
        <v>191</v>
      </c>
    </row>
    <row r="529" spans="1:4" ht="15">
      <c r="A529" s="2" t="s">
        <v>356</v>
      </c>
      <c r="B529" s="2" t="s">
        <v>333</v>
      </c>
      <c r="C529" s="2" t="s">
        <v>0</v>
      </c>
      <c r="D529" s="2" t="s">
        <v>221</v>
      </c>
    </row>
    <row r="530" spans="1:4" ht="15">
      <c r="A530" s="2" t="s">
        <v>945</v>
      </c>
      <c r="B530" s="2" t="s">
        <v>946</v>
      </c>
      <c r="C530" s="2" t="s">
        <v>0</v>
      </c>
      <c r="D530" s="2" t="s">
        <v>743</v>
      </c>
    </row>
    <row r="531" spans="1:4" ht="15">
      <c r="A531" s="2" t="s">
        <v>949</v>
      </c>
      <c r="B531" s="2" t="s">
        <v>950</v>
      </c>
      <c r="C531" s="2" t="s">
        <v>0</v>
      </c>
      <c r="D531" s="2" t="s">
        <v>221</v>
      </c>
    </row>
    <row r="532" spans="1:4" ht="15">
      <c r="A532" s="2" t="s">
        <v>323</v>
      </c>
      <c r="B532" s="2" t="s">
        <v>324</v>
      </c>
      <c r="C532" s="2" t="s">
        <v>0</v>
      </c>
      <c r="D532" s="2" t="s">
        <v>198</v>
      </c>
    </row>
    <row r="533" spans="1:4" ht="15">
      <c r="A533" s="2" t="s">
        <v>908</v>
      </c>
      <c r="B533" s="2" t="s">
        <v>951</v>
      </c>
      <c r="C533" s="2" t="s">
        <v>0</v>
      </c>
      <c r="D533" s="2" t="s">
        <v>532</v>
      </c>
    </row>
    <row r="534" spans="1:4" ht="15">
      <c r="A534" s="2" t="s">
        <v>314</v>
      </c>
      <c r="B534" s="2" t="s">
        <v>52</v>
      </c>
      <c r="C534" s="2" t="s">
        <v>0</v>
      </c>
      <c r="D534" s="2" t="s">
        <v>215</v>
      </c>
    </row>
    <row r="535" spans="1:4" ht="15">
      <c r="A535" s="2" t="s">
        <v>732</v>
      </c>
      <c r="B535" s="2" t="s">
        <v>58</v>
      </c>
      <c r="C535" s="2" t="s">
        <v>0</v>
      </c>
      <c r="D535" s="2" t="s">
        <v>532</v>
      </c>
    </row>
    <row r="536" spans="1:4" ht="15">
      <c r="A536" s="2" t="s">
        <v>362</v>
      </c>
      <c r="B536" s="2" t="s">
        <v>107</v>
      </c>
      <c r="C536" s="2" t="s">
        <v>0</v>
      </c>
      <c r="D536" s="2" t="s">
        <v>224</v>
      </c>
    </row>
    <row r="537" spans="1:4" ht="15">
      <c r="A537" s="2" t="s">
        <v>334</v>
      </c>
      <c r="B537" s="2" t="s">
        <v>115</v>
      </c>
      <c r="C537" s="2" t="s">
        <v>0</v>
      </c>
      <c r="D537" s="2" t="s">
        <v>200</v>
      </c>
    </row>
    <row r="538" spans="1:4" ht="15">
      <c r="A538" s="2" t="s">
        <v>733</v>
      </c>
      <c r="B538" s="2" t="s">
        <v>734</v>
      </c>
      <c r="C538" s="2" t="s">
        <v>0</v>
      </c>
      <c r="D538" s="2" t="s">
        <v>750</v>
      </c>
    </row>
    <row r="539" spans="1:4" ht="15">
      <c r="A539" s="2" t="s">
        <v>961</v>
      </c>
      <c r="B539" s="2" t="s">
        <v>54</v>
      </c>
      <c r="C539" s="2" t="s">
        <v>0</v>
      </c>
      <c r="D539" s="2" t="s">
        <v>200</v>
      </c>
    </row>
    <row r="540" spans="1:4" ht="15">
      <c r="A540" s="2" t="s">
        <v>309</v>
      </c>
      <c r="B540" s="2" t="s">
        <v>41</v>
      </c>
      <c r="C540" s="2" t="s">
        <v>0</v>
      </c>
      <c r="D540" s="2" t="s">
        <v>181</v>
      </c>
    </row>
    <row r="541" spans="1:4" ht="15">
      <c r="A541" s="2" t="s">
        <v>354</v>
      </c>
      <c r="B541" s="2" t="s">
        <v>87</v>
      </c>
      <c r="C541" s="2" t="s">
        <v>0</v>
      </c>
      <c r="D541" s="2" t="s">
        <v>221</v>
      </c>
    </row>
    <row r="542" spans="1:4" ht="15">
      <c r="A542" s="2" t="s">
        <v>352</v>
      </c>
      <c r="B542" s="2" t="s">
        <v>967</v>
      </c>
      <c r="C542" s="2" t="s">
        <v>0</v>
      </c>
      <c r="D542" s="2" t="s">
        <v>213</v>
      </c>
    </row>
    <row r="543" spans="1:4" ht="15">
      <c r="A543" s="2" t="s">
        <v>352</v>
      </c>
      <c r="B543" s="2" t="s">
        <v>33</v>
      </c>
      <c r="C543" s="2" t="s">
        <v>0</v>
      </c>
      <c r="D543" s="2" t="s">
        <v>207</v>
      </c>
    </row>
    <row r="544" spans="1:4" ht="15">
      <c r="A544" s="2" t="s">
        <v>468</v>
      </c>
      <c r="B544" s="2" t="s">
        <v>42</v>
      </c>
      <c r="C544" s="2" t="s">
        <v>0</v>
      </c>
      <c r="D544" s="2" t="s">
        <v>388</v>
      </c>
    </row>
    <row r="545" spans="1:4" ht="15">
      <c r="A545" s="2" t="s">
        <v>252</v>
      </c>
      <c r="B545" s="2" t="s">
        <v>82</v>
      </c>
      <c r="C545" s="2" t="s">
        <v>0</v>
      </c>
      <c r="D545" s="2" t="s">
        <v>200</v>
      </c>
    </row>
    <row r="546" spans="1:4" ht="15">
      <c r="A546" s="2" t="s">
        <v>351</v>
      </c>
      <c r="B546" s="2" t="s">
        <v>85</v>
      </c>
      <c r="C546" s="2" t="s">
        <v>0</v>
      </c>
      <c r="D546" s="2" t="s">
        <v>213</v>
      </c>
    </row>
    <row r="547" spans="1:4" ht="15">
      <c r="A547" s="2" t="s">
        <v>655</v>
      </c>
      <c r="B547" s="2" t="s">
        <v>118</v>
      </c>
      <c r="C547" s="2" t="s">
        <v>0</v>
      </c>
      <c r="D547" s="2" t="s">
        <v>189</v>
      </c>
    </row>
    <row r="548" spans="1:4" ht="15">
      <c r="A548" s="2" t="s">
        <v>469</v>
      </c>
      <c r="B548" s="2" t="s">
        <v>86</v>
      </c>
      <c r="C548" s="2" t="s">
        <v>0</v>
      </c>
      <c r="D548" s="2" t="s">
        <v>388</v>
      </c>
    </row>
    <row r="549" spans="1:4" ht="15">
      <c r="A549" s="2" t="s">
        <v>470</v>
      </c>
      <c r="B549" s="2" t="s">
        <v>77</v>
      </c>
      <c r="C549" s="2" t="s">
        <v>0</v>
      </c>
      <c r="D549" s="2" t="s">
        <v>200</v>
      </c>
    </row>
    <row r="550" spans="1:4" ht="15">
      <c r="A550" s="2" t="s">
        <v>978</v>
      </c>
      <c r="B550" s="2" t="s">
        <v>689</v>
      </c>
      <c r="C550" s="2" t="s">
        <v>0</v>
      </c>
      <c r="D550" s="2" t="s">
        <v>193</v>
      </c>
    </row>
    <row r="551" spans="1:4" ht="15">
      <c r="A551" s="2" t="s">
        <v>981</v>
      </c>
      <c r="B551" s="2" t="s">
        <v>27</v>
      </c>
      <c r="C551" s="2" t="s">
        <v>0</v>
      </c>
      <c r="D551" s="2" t="s">
        <v>743</v>
      </c>
    </row>
    <row r="552" spans="1:4" ht="15">
      <c r="A552" s="2" t="s">
        <v>410</v>
      </c>
      <c r="B552" s="2" t="s">
        <v>282</v>
      </c>
      <c r="C552" s="2" t="s">
        <v>0</v>
      </c>
      <c r="D552" s="2" t="s">
        <v>748</v>
      </c>
    </row>
    <row r="553" spans="1:4" ht="15">
      <c r="A553" s="2" t="s">
        <v>410</v>
      </c>
      <c r="B553" s="2" t="s">
        <v>982</v>
      </c>
      <c r="C553" s="2" t="s">
        <v>0</v>
      </c>
      <c r="D553" s="2" t="s">
        <v>748</v>
      </c>
    </row>
    <row r="554" spans="1:4" ht="15">
      <c r="A554" s="2" t="s">
        <v>984</v>
      </c>
      <c r="B554" s="2" t="s">
        <v>985</v>
      </c>
      <c r="C554" s="2" t="s">
        <v>0</v>
      </c>
      <c r="D554" s="2" t="s">
        <v>748</v>
      </c>
    </row>
    <row r="555" spans="1:4" ht="15">
      <c r="A555" s="2" t="s">
        <v>411</v>
      </c>
      <c r="B555" s="2" t="s">
        <v>62</v>
      </c>
      <c r="C555" s="2" t="s">
        <v>0</v>
      </c>
      <c r="D555" s="2" t="s">
        <v>181</v>
      </c>
    </row>
    <row r="556" spans="1:4" ht="15">
      <c r="A556" s="2" t="s">
        <v>411</v>
      </c>
      <c r="B556" s="2" t="s">
        <v>687</v>
      </c>
      <c r="C556" s="2" t="s">
        <v>0</v>
      </c>
      <c r="D556" s="2" t="s">
        <v>215</v>
      </c>
    </row>
    <row r="557" spans="1:4" ht="15">
      <c r="A557" s="2" t="s">
        <v>411</v>
      </c>
      <c r="B557" s="2" t="s">
        <v>656</v>
      </c>
      <c r="C557" s="2" t="s">
        <v>0</v>
      </c>
      <c r="D557" s="2" t="s">
        <v>205</v>
      </c>
    </row>
    <row r="558" spans="1:4" ht="15">
      <c r="A558" s="2" t="s">
        <v>986</v>
      </c>
      <c r="B558" s="2" t="s">
        <v>333</v>
      </c>
      <c r="C558" s="2" t="s">
        <v>0</v>
      </c>
      <c r="D558" s="2" t="s">
        <v>748</v>
      </c>
    </row>
    <row r="559" spans="1:4" ht="15">
      <c r="A559" s="2" t="s">
        <v>330</v>
      </c>
      <c r="B559" s="2" t="s">
        <v>50</v>
      </c>
      <c r="C559" s="2" t="s">
        <v>0</v>
      </c>
      <c r="D559" s="2" t="s">
        <v>198</v>
      </c>
    </row>
    <row r="560" spans="1:4" ht="15">
      <c r="A560" s="2" t="s">
        <v>993</v>
      </c>
      <c r="B560" s="2" t="s">
        <v>74</v>
      </c>
      <c r="C560" s="2" t="s">
        <v>0</v>
      </c>
      <c r="D560" s="2" t="s">
        <v>748</v>
      </c>
    </row>
    <row r="561" spans="1:4" ht="15">
      <c r="A561" s="2" t="s">
        <v>657</v>
      </c>
      <c r="B561" s="2" t="s">
        <v>98</v>
      </c>
      <c r="C561" s="2" t="s">
        <v>0</v>
      </c>
      <c r="D561" s="2" t="s">
        <v>207</v>
      </c>
    </row>
    <row r="562" spans="1:4" ht="15">
      <c r="A562" s="2" t="s">
        <v>658</v>
      </c>
      <c r="B562" s="2" t="s">
        <v>659</v>
      </c>
      <c r="C562" s="2" t="s">
        <v>0</v>
      </c>
      <c r="D562" s="2" t="s">
        <v>532</v>
      </c>
    </row>
  </sheetData>
  <sheetProtection password="F4F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frouan24</Company>
  <HyperlinkBase>http:///www.idemfoot.com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Dividendes IDEMFOOT</dc:title>
  <dc:subject>Calcul Dividendes IDEMFOOT</dc:subject>
  <dc:creator>Fabrice Rouanet (frouan24)</dc:creator>
  <cp:keywords>IDEMFOOT,calcul dividendes</cp:keywords>
  <dc:description>version 1.0 12 août 2013</dc:description>
  <cp:lastModifiedBy>FR</cp:lastModifiedBy>
  <dcterms:created xsi:type="dcterms:W3CDTF">2009-10-23T23:49:03Z</dcterms:created>
  <dcterms:modified xsi:type="dcterms:W3CDTF">2013-09-09T15:29:59Z</dcterms:modified>
  <cp:category>sport</cp:category>
  <cp:version/>
  <cp:contentType/>
  <cp:contentStatus/>
</cp:coreProperties>
</file>